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420" windowWidth="15300" windowHeight="5172" activeTab="5"/>
  </bookViews>
  <sheets>
    <sheet name="1" sheetId="1" r:id="rId1"/>
    <sheet name="2" sheetId="6" r:id="rId2"/>
    <sheet name="3" sheetId="7" r:id="rId3"/>
    <sheet name="Одноименность" sheetId="2" r:id="rId4"/>
    <sheet name="Лист3" sheetId="3" r:id="rId5"/>
    <sheet name="Лист1" sheetId="8" r:id="rId6"/>
  </sheets>
  <externalReferences>
    <externalReference r:id="rId7"/>
  </externalReferences>
  <definedNames>
    <definedName name="_xlnm._FilterDatabase" localSheetId="0" hidden="1">'1'!$A$15:$BE$166</definedName>
    <definedName name="_xlnm._FilterDatabase" localSheetId="1" hidden="1">'2'!$A$15:$BE$164</definedName>
    <definedName name="_xlnm._FilterDatabase" localSheetId="2" hidden="1">'3'!$A$15:$BE$26</definedName>
    <definedName name="_xlnm._FilterDatabase" localSheetId="3" hidden="1">Одноименность!$A$6:$G$491</definedName>
    <definedName name="_xlnm.Print_Area" localSheetId="0">'1'!$A$1:$T$120</definedName>
    <definedName name="_xlnm.Print_Area" localSheetId="1">'2'!$A$1:$T$75</definedName>
    <definedName name="_xlnm.Print_Area" localSheetId="2">'3'!$A$1:$T$20</definedName>
    <definedName name="_xlnm.Print_Area" localSheetId="3">Одноименность!$A$1:$F$491</definedName>
  </definedNames>
  <calcPr calcId="145621"/>
</workbook>
</file>

<file path=xl/calcChain.xml><?xml version="1.0" encoding="utf-8"?>
<calcChain xmlns="http://schemas.openxmlformats.org/spreadsheetml/2006/main">
  <c r="L9" i="1" l="1"/>
  <c r="I9" i="1"/>
  <c r="L9" i="6"/>
  <c r="I9" i="6"/>
  <c r="L9" i="7"/>
  <c r="I9" i="7"/>
  <c r="CC12" i="6" l="1"/>
  <c r="CD12" i="6"/>
  <c r="CE12" i="6"/>
  <c r="CF12" i="6"/>
  <c r="CG12" i="6"/>
  <c r="CA14" i="6"/>
  <c r="CB14" i="6"/>
  <c r="CC14" i="6"/>
  <c r="CD14" i="6"/>
  <c r="CE14" i="6"/>
  <c r="CA15" i="6"/>
  <c r="CB15" i="6"/>
  <c r="CC15" i="6"/>
  <c r="CD15" i="6"/>
  <c r="CE15" i="6"/>
  <c r="BZ14" i="6"/>
  <c r="BZ15" i="6"/>
  <c r="CB163" i="1"/>
  <c r="CB164" i="1"/>
  <c r="CB165" i="1"/>
  <c r="CB166" i="1"/>
  <c r="BU12" i="1"/>
  <c r="BV12" i="1"/>
  <c r="BW12" i="1"/>
  <c r="BX12" i="1"/>
  <c r="BY12" i="1"/>
  <c r="BZ12" i="1"/>
  <c r="CA12" i="1"/>
  <c r="CC12" i="1"/>
  <c r="CD12" i="1"/>
  <c r="CB179" i="6" l="1"/>
  <c r="CB177" i="6"/>
  <c r="CB175" i="6"/>
  <c r="CB173" i="6"/>
  <c r="CB171" i="6"/>
  <c r="CB169" i="6"/>
  <c r="CB167" i="6"/>
  <c r="CB165" i="6"/>
  <c r="CB163" i="6"/>
  <c r="CB161" i="6"/>
  <c r="CB159" i="6"/>
  <c r="CB157" i="6"/>
  <c r="CB155" i="6"/>
  <c r="CB178" i="6"/>
  <c r="CB176" i="6"/>
  <c r="CB174" i="6"/>
  <c r="CB172" i="6"/>
  <c r="CB170" i="6"/>
  <c r="CB168" i="6"/>
  <c r="CB166" i="6"/>
  <c r="CB164" i="6"/>
  <c r="CB162" i="6"/>
  <c r="CB160" i="6"/>
  <c r="CB158" i="6"/>
  <c r="CB156" i="6"/>
  <c r="C53" i="2" l="1"/>
  <c r="B53" i="2"/>
  <c r="A53" i="2"/>
  <c r="F55" i="2" l="1"/>
  <c r="C52" i="2"/>
  <c r="C51" i="2"/>
  <c r="B52" i="2"/>
  <c r="A52" i="2"/>
  <c r="B51" i="2"/>
  <c r="A51" i="2"/>
  <c r="M16" i="7" l="1"/>
  <c r="C50" i="2"/>
  <c r="B50" i="2"/>
  <c r="A50" i="2"/>
  <c r="C49" i="2" l="1"/>
  <c r="B49" i="2"/>
  <c r="A49" i="2"/>
  <c r="C48" i="2"/>
  <c r="BX12" i="6"/>
  <c r="D51" i="2" s="1"/>
  <c r="BY12" i="6"/>
  <c r="D52" i="2" s="1"/>
  <c r="BZ12" i="6"/>
  <c r="D53" i="2" s="1"/>
  <c r="CA12" i="6"/>
  <c r="BV14" i="6"/>
  <c r="B48" i="2" s="1"/>
  <c r="BW14" i="6"/>
  <c r="BX14" i="6"/>
  <c r="BY14" i="6"/>
  <c r="BV15" i="6"/>
  <c r="A48" i="2" s="1"/>
  <c r="BW15" i="6"/>
  <c r="BX15" i="6"/>
  <c r="BY15" i="6"/>
  <c r="BV163" i="6" l="1"/>
  <c r="BV161" i="6"/>
  <c r="BV159" i="6"/>
  <c r="BV157" i="6"/>
  <c r="BV155" i="6"/>
  <c r="BW156" i="6"/>
  <c r="BW158" i="6"/>
  <c r="BW160" i="6"/>
  <c r="BW162" i="6"/>
  <c r="BW164" i="6"/>
  <c r="BW155" i="6"/>
  <c r="BW159" i="6"/>
  <c r="BW163" i="6"/>
  <c r="BW157" i="6"/>
  <c r="BW161" i="6"/>
  <c r="BV164" i="6"/>
  <c r="BV162" i="6"/>
  <c r="BV160" i="6"/>
  <c r="BV158" i="6"/>
  <c r="BV156" i="6"/>
  <c r="U155" i="6" l="1"/>
  <c r="V155" i="6"/>
  <c r="W155" i="6"/>
  <c r="X155" i="6"/>
  <c r="Y155" i="6"/>
  <c r="Z155" i="6"/>
  <c r="AA155" i="6"/>
  <c r="AB155" i="6"/>
  <c r="AC155" i="6"/>
  <c r="AD155" i="6"/>
  <c r="U156" i="6"/>
  <c r="V156" i="6"/>
  <c r="W156" i="6"/>
  <c r="X156" i="6"/>
  <c r="Y156" i="6"/>
  <c r="Z156" i="6"/>
  <c r="AA156" i="6"/>
  <c r="AB156" i="6"/>
  <c r="AC156" i="6"/>
  <c r="AD156" i="6"/>
  <c r="U157" i="6"/>
  <c r="V157" i="6"/>
  <c r="W157" i="6"/>
  <c r="X157" i="6"/>
  <c r="Y157" i="6"/>
  <c r="Z157" i="6"/>
  <c r="AA157" i="6"/>
  <c r="AB157" i="6"/>
  <c r="AC157" i="6"/>
  <c r="AD157" i="6"/>
  <c r="U158" i="6"/>
  <c r="V158" i="6"/>
  <c r="W158" i="6"/>
  <c r="X158" i="6"/>
  <c r="Y158" i="6"/>
  <c r="Z158" i="6"/>
  <c r="AA158" i="6"/>
  <c r="AB158" i="6"/>
  <c r="AC158" i="6"/>
  <c r="AD158" i="6"/>
  <c r="U159" i="6"/>
  <c r="V159" i="6"/>
  <c r="W159" i="6"/>
  <c r="X159" i="6"/>
  <c r="Y159" i="6"/>
  <c r="Z159" i="6"/>
  <c r="AA159" i="6"/>
  <c r="AB159" i="6"/>
  <c r="AC159" i="6"/>
  <c r="AD159" i="6"/>
  <c r="U160" i="6"/>
  <c r="V160" i="6"/>
  <c r="W160" i="6"/>
  <c r="X160" i="6"/>
  <c r="Y160" i="6"/>
  <c r="Z160" i="6"/>
  <c r="AA160" i="6"/>
  <c r="AB160" i="6"/>
  <c r="AC160" i="6"/>
  <c r="AD160" i="6"/>
  <c r="U161" i="6"/>
  <c r="V161" i="6"/>
  <c r="W161" i="6"/>
  <c r="X161" i="6"/>
  <c r="Y161" i="6"/>
  <c r="Z161" i="6"/>
  <c r="AA161" i="6"/>
  <c r="AB161" i="6"/>
  <c r="AC161" i="6"/>
  <c r="AD161" i="6"/>
  <c r="U162" i="6"/>
  <c r="V162" i="6"/>
  <c r="W162" i="6"/>
  <c r="X162" i="6"/>
  <c r="Y162" i="6"/>
  <c r="Z162" i="6"/>
  <c r="AA162" i="6"/>
  <c r="AB162" i="6"/>
  <c r="AC162" i="6"/>
  <c r="AD162" i="6"/>
  <c r="U163" i="6"/>
  <c r="V163" i="6"/>
  <c r="W163" i="6"/>
  <c r="X163" i="6"/>
  <c r="Y163" i="6"/>
  <c r="Z163" i="6"/>
  <c r="AA163" i="6"/>
  <c r="AB163" i="6"/>
  <c r="AC163" i="6"/>
  <c r="AD163" i="6"/>
  <c r="U164" i="6"/>
  <c r="V164" i="6"/>
  <c r="W164" i="6"/>
  <c r="X164" i="6"/>
  <c r="Y164" i="6"/>
  <c r="Z164" i="6"/>
  <c r="AA164" i="6"/>
  <c r="AB164" i="6"/>
  <c r="AC164" i="6"/>
  <c r="AD164" i="6"/>
  <c r="BT14" i="6" l="1"/>
  <c r="BU14" i="6"/>
  <c r="BT15" i="6"/>
  <c r="BU15" i="6"/>
  <c r="B47" i="2"/>
  <c r="A47" i="2"/>
  <c r="B46" i="2"/>
  <c r="A46" i="2"/>
  <c r="BU156" i="6" l="1"/>
  <c r="BU158" i="6"/>
  <c r="BU160" i="6"/>
  <c r="BU162" i="6"/>
  <c r="BU164" i="6"/>
  <c r="BU155" i="6"/>
  <c r="BU157" i="6"/>
  <c r="BU159" i="6"/>
  <c r="BU161" i="6"/>
  <c r="BU163" i="6"/>
  <c r="BT156" i="6"/>
  <c r="BT158" i="6"/>
  <c r="BT160" i="6"/>
  <c r="BT162" i="6"/>
  <c r="BT164" i="6"/>
  <c r="BT155" i="6"/>
  <c r="BT159" i="6"/>
  <c r="BT163" i="6"/>
  <c r="BT157" i="6"/>
  <c r="BT161" i="6"/>
  <c r="B45" i="2"/>
  <c r="A45" i="2"/>
  <c r="BR163" i="1"/>
  <c r="BR164" i="1"/>
  <c r="BR165" i="1"/>
  <c r="B44" i="2" l="1"/>
  <c r="A44" i="2"/>
  <c r="BQ163" i="1"/>
  <c r="BQ164" i="1"/>
  <c r="BQ165" i="1"/>
  <c r="B43" i="2" l="1"/>
  <c r="A43" i="2"/>
  <c r="BP163" i="1"/>
  <c r="BP164" i="1"/>
  <c r="BP165" i="1"/>
  <c r="B42" i="2"/>
  <c r="A42" i="2"/>
  <c r="BO163" i="1"/>
  <c r="BO164" i="1"/>
  <c r="BO165" i="1"/>
  <c r="B41" i="2" l="1"/>
  <c r="A41" i="2"/>
  <c r="BN163" i="1"/>
  <c r="BN164" i="1"/>
  <c r="BN165" i="1"/>
  <c r="B40" i="2" l="1"/>
  <c r="A40" i="2"/>
  <c r="BM163" i="1"/>
  <c r="BM164" i="1"/>
  <c r="BM165" i="1"/>
  <c r="M17" i="6" l="1"/>
  <c r="M18" i="6"/>
  <c r="M16" i="6"/>
  <c r="M17" i="1"/>
  <c r="CB17" i="1" l="1"/>
  <c r="BR17" i="1"/>
  <c r="BW16" i="6"/>
  <c r="CB16" i="6"/>
  <c r="BW17" i="6"/>
  <c r="CB17" i="6"/>
  <c r="BW18" i="6"/>
  <c r="CB18" i="6"/>
  <c r="BW12" i="6"/>
  <c r="D50" i="2" s="1"/>
  <c r="BV16" i="6"/>
  <c r="BV17" i="6"/>
  <c r="BU17" i="6"/>
  <c r="BU16" i="6"/>
  <c r="BT16" i="6"/>
  <c r="BV18" i="6"/>
  <c r="BU18" i="6"/>
  <c r="BT17" i="6"/>
  <c r="BT18" i="6"/>
  <c r="BQ17" i="1"/>
  <c r="BP17" i="1"/>
  <c r="BO17" i="1"/>
  <c r="BN17" i="1"/>
  <c r="BM17" i="1"/>
  <c r="BL17" i="1"/>
  <c r="B39" i="2"/>
  <c r="A39" i="2"/>
  <c r="B38" i="2"/>
  <c r="A38" i="2"/>
  <c r="BK163" i="1"/>
  <c r="BL163" i="1"/>
  <c r="BK164" i="1"/>
  <c r="BL164" i="1"/>
  <c r="BK165" i="1"/>
  <c r="BL165" i="1"/>
  <c r="CB12" i="6" l="1"/>
  <c r="BV12" i="6"/>
  <c r="D48" i="2" s="1"/>
  <c r="BU12" i="6"/>
  <c r="D49" i="2" s="1"/>
  <c r="BT12" i="6"/>
  <c r="D47" i="2" s="1"/>
  <c r="B37" i="2" l="1"/>
  <c r="A37" i="2"/>
  <c r="BJ163" i="1"/>
  <c r="BJ164" i="1"/>
  <c r="BJ165" i="1"/>
  <c r="BS12" i="1"/>
  <c r="C46" i="2" s="1"/>
  <c r="BT12" i="1"/>
  <c r="C47" i="2" s="1"/>
  <c r="B36" i="2"/>
  <c r="A36" i="2"/>
  <c r="B35" i="2"/>
  <c r="A35" i="2"/>
  <c r="BH163" i="1"/>
  <c r="BI163" i="1"/>
  <c r="BH164" i="1"/>
  <c r="BI164" i="1"/>
  <c r="BH165" i="1"/>
  <c r="BI165" i="1"/>
  <c r="B34" i="2"/>
  <c r="A34" i="2"/>
  <c r="B33" i="2" l="1"/>
  <c r="A33" i="2"/>
  <c r="B32" i="2" l="1"/>
  <c r="A32" i="2"/>
  <c r="BD14" i="7" l="1"/>
  <c r="BE14" i="7"/>
  <c r="BF14" i="7"/>
  <c r="BG14" i="7"/>
  <c r="BH14" i="7"/>
  <c r="BI14" i="7"/>
  <c r="BJ14" i="7"/>
  <c r="BK14" i="7"/>
  <c r="BL14" i="7"/>
  <c r="BM14" i="7"/>
  <c r="BN14" i="7"/>
  <c r="BO14" i="7"/>
  <c r="BP14" i="7"/>
  <c r="BQ14" i="7"/>
  <c r="BR14" i="7"/>
  <c r="BS14" i="7"/>
  <c r="BT14" i="7"/>
  <c r="BU14" i="7"/>
  <c r="BV14" i="7"/>
  <c r="BW14" i="7"/>
  <c r="BX14" i="7"/>
  <c r="BY14" i="7"/>
  <c r="BZ14" i="7"/>
  <c r="CA14" i="7"/>
  <c r="B54" i="2" s="1"/>
  <c r="CB14" i="7"/>
  <c r="CC14" i="7"/>
  <c r="CD14" i="7"/>
  <c r="CE14" i="7"/>
  <c r="CF14" i="7"/>
  <c r="CG14" i="7"/>
  <c r="CH14" i="7"/>
  <c r="BD15" i="7"/>
  <c r="BE15" i="7"/>
  <c r="BF15" i="7"/>
  <c r="BG15" i="7"/>
  <c r="BH15" i="7"/>
  <c r="BI15" i="7"/>
  <c r="BJ15" i="7"/>
  <c r="BK15" i="7"/>
  <c r="BL15" i="7"/>
  <c r="BM15" i="7"/>
  <c r="BN15" i="7"/>
  <c r="BO15" i="7"/>
  <c r="BP15" i="7"/>
  <c r="BQ15" i="7"/>
  <c r="BR15" i="7"/>
  <c r="BS15" i="7"/>
  <c r="BT15" i="7"/>
  <c r="BU15" i="7"/>
  <c r="BV15" i="7"/>
  <c r="BW15" i="7"/>
  <c r="BX15" i="7"/>
  <c r="BY15" i="7"/>
  <c r="BZ15" i="7"/>
  <c r="CA15" i="7"/>
  <c r="CB15" i="7"/>
  <c r="CC15" i="7"/>
  <c r="CD15" i="7"/>
  <c r="CE15" i="7"/>
  <c r="CF15" i="7"/>
  <c r="CG15" i="7"/>
  <c r="CH15" i="7"/>
  <c r="BD14" i="6"/>
  <c r="BE14" i="6"/>
  <c r="BF14" i="6"/>
  <c r="BG14" i="6"/>
  <c r="BH14" i="6"/>
  <c r="BI14" i="6"/>
  <c r="BJ14" i="6"/>
  <c r="BK14" i="6"/>
  <c r="BL14" i="6"/>
  <c r="BM14" i="6"/>
  <c r="BN14" i="6"/>
  <c r="BO14" i="6"/>
  <c r="BP14" i="6"/>
  <c r="BQ14" i="6"/>
  <c r="BR14" i="6"/>
  <c r="BS14" i="6"/>
  <c r="BD15" i="6"/>
  <c r="BE15" i="6"/>
  <c r="BF15" i="6"/>
  <c r="BG15" i="6"/>
  <c r="BH15" i="6"/>
  <c r="BI15" i="6"/>
  <c r="BJ15" i="6"/>
  <c r="BK15" i="6"/>
  <c r="BL15" i="6"/>
  <c r="BM15" i="6"/>
  <c r="BN15" i="6"/>
  <c r="BO15" i="6"/>
  <c r="BP15" i="6"/>
  <c r="BQ15" i="6"/>
  <c r="BR15" i="6"/>
  <c r="BS15" i="6"/>
  <c r="B31" i="2"/>
  <c r="A31" i="2"/>
  <c r="BD163" i="1"/>
  <c r="BE163" i="1"/>
  <c r="BF163" i="1"/>
  <c r="BG163" i="1"/>
  <c r="BD164" i="1"/>
  <c r="BE164" i="1"/>
  <c r="BF164" i="1"/>
  <c r="BG164" i="1"/>
  <c r="BD165" i="1"/>
  <c r="BE165" i="1"/>
  <c r="BF165" i="1"/>
  <c r="BG165" i="1"/>
  <c r="B30" i="2"/>
  <c r="A30" i="2"/>
  <c r="BC163" i="1"/>
  <c r="BC164" i="1"/>
  <c r="BC165" i="1"/>
  <c r="A54" i="2" l="1"/>
  <c r="CA16" i="7"/>
  <c r="BY16" i="7"/>
  <c r="BW16" i="7"/>
  <c r="BU16" i="7"/>
  <c r="BS16" i="7"/>
  <c r="BQ16" i="7"/>
  <c r="BO16" i="7"/>
  <c r="BM16" i="7"/>
  <c r="BK16" i="7"/>
  <c r="BI16" i="7"/>
  <c r="BG16" i="7"/>
  <c r="BE16" i="7"/>
  <c r="CB16" i="7"/>
  <c r="BZ16" i="7"/>
  <c r="BX16" i="7"/>
  <c r="BV16" i="7"/>
  <c r="BT16" i="7"/>
  <c r="BR16" i="7"/>
  <c r="BP16" i="7"/>
  <c r="BN16" i="7"/>
  <c r="BL16" i="7"/>
  <c r="BJ16" i="7"/>
  <c r="BH16" i="7"/>
  <c r="BF16" i="7"/>
  <c r="BD16" i="7"/>
  <c r="BS155" i="6"/>
  <c r="BS157" i="6"/>
  <c r="BS159" i="6"/>
  <c r="BS161" i="6"/>
  <c r="BS163" i="6"/>
  <c r="BS156" i="6"/>
  <c r="BS160" i="6"/>
  <c r="BS164" i="6"/>
  <c r="BS158" i="6"/>
  <c r="BS162" i="6"/>
  <c r="BS17" i="6"/>
  <c r="BS16" i="6"/>
  <c r="BS18" i="6"/>
  <c r="BQ155" i="6"/>
  <c r="BQ157" i="6"/>
  <c r="BQ159" i="6"/>
  <c r="BQ161" i="6"/>
  <c r="BQ163" i="6"/>
  <c r="BQ156" i="6"/>
  <c r="BQ158" i="6"/>
  <c r="BQ162" i="6"/>
  <c r="BQ160" i="6"/>
  <c r="BQ164" i="6"/>
  <c r="BQ16" i="6"/>
  <c r="BQ18" i="6"/>
  <c r="BQ17" i="6"/>
  <c r="BO155" i="6"/>
  <c r="BO157" i="6"/>
  <c r="BO159" i="6"/>
  <c r="BO161" i="6"/>
  <c r="BO163" i="6"/>
  <c r="BO156" i="6"/>
  <c r="BO160" i="6"/>
  <c r="BO164" i="6"/>
  <c r="BO158" i="6"/>
  <c r="BO162" i="6"/>
  <c r="BO18" i="6"/>
  <c r="BO17" i="6"/>
  <c r="BO16" i="6"/>
  <c r="BM155" i="6"/>
  <c r="BM157" i="6"/>
  <c r="BM159" i="6"/>
  <c r="BM161" i="6"/>
  <c r="BM163" i="6"/>
  <c r="BM156" i="6"/>
  <c r="BM158" i="6"/>
  <c r="BM162" i="6"/>
  <c r="BM160" i="6"/>
  <c r="BM164" i="6"/>
  <c r="BM17" i="6"/>
  <c r="BM16" i="6"/>
  <c r="BM18" i="6"/>
  <c r="BK155" i="6"/>
  <c r="BK157" i="6"/>
  <c r="BK159" i="6"/>
  <c r="BK161" i="6"/>
  <c r="BK163" i="6"/>
  <c r="BK156" i="6"/>
  <c r="BK160" i="6"/>
  <c r="BK164" i="6"/>
  <c r="BK158" i="6"/>
  <c r="BK162" i="6"/>
  <c r="BK17" i="6"/>
  <c r="BK16" i="6"/>
  <c r="BK18" i="6"/>
  <c r="BI155" i="6"/>
  <c r="BI157" i="6"/>
  <c r="BI159" i="6"/>
  <c r="BI161" i="6"/>
  <c r="BI163" i="6"/>
  <c r="BI156" i="6"/>
  <c r="BI158" i="6"/>
  <c r="BI162" i="6"/>
  <c r="BI160" i="6"/>
  <c r="BI164" i="6"/>
  <c r="BI16" i="6"/>
  <c r="BI18" i="6"/>
  <c r="BI17" i="6"/>
  <c r="BG155" i="6"/>
  <c r="BG157" i="6"/>
  <c r="BG159" i="6"/>
  <c r="BG161" i="6"/>
  <c r="BG163" i="6"/>
  <c r="BG156" i="6"/>
  <c r="BG160" i="6"/>
  <c r="BG164" i="6"/>
  <c r="BG158" i="6"/>
  <c r="BG162" i="6"/>
  <c r="BG18" i="6"/>
  <c r="BG17" i="6"/>
  <c r="BG16" i="6"/>
  <c r="BE155" i="6"/>
  <c r="BE157" i="6"/>
  <c r="BE159" i="6"/>
  <c r="BE161" i="6"/>
  <c r="BE163" i="6"/>
  <c r="BE156" i="6"/>
  <c r="BE158" i="6"/>
  <c r="BE162" i="6"/>
  <c r="BE160" i="6"/>
  <c r="BE164" i="6"/>
  <c r="BE17" i="6"/>
  <c r="BE16" i="6"/>
  <c r="BE18" i="6"/>
  <c r="BR156" i="6"/>
  <c r="BR158" i="6"/>
  <c r="BR160" i="6"/>
  <c r="BR162" i="6"/>
  <c r="BR164" i="6"/>
  <c r="BR155" i="6"/>
  <c r="BR157" i="6"/>
  <c r="BR161" i="6"/>
  <c r="BR159" i="6"/>
  <c r="BR163" i="6"/>
  <c r="BR16" i="6"/>
  <c r="BR18" i="6"/>
  <c r="BR17" i="6"/>
  <c r="BP156" i="6"/>
  <c r="BP158" i="6"/>
  <c r="BP160" i="6"/>
  <c r="BP162" i="6"/>
  <c r="BP164" i="6"/>
  <c r="BP155" i="6"/>
  <c r="BP159" i="6"/>
  <c r="BP163" i="6"/>
  <c r="BP157" i="6"/>
  <c r="BP161" i="6"/>
  <c r="BP17" i="6"/>
  <c r="BP16" i="6"/>
  <c r="BP18" i="6"/>
  <c r="BN156" i="6"/>
  <c r="BN158" i="6"/>
  <c r="BN160" i="6"/>
  <c r="BN162" i="6"/>
  <c r="BN164" i="6"/>
  <c r="BN155" i="6"/>
  <c r="BN157" i="6"/>
  <c r="BN161" i="6"/>
  <c r="BN159" i="6"/>
  <c r="BN163" i="6"/>
  <c r="BN16" i="6"/>
  <c r="BN18" i="6"/>
  <c r="BN17" i="6"/>
  <c r="BL156" i="6"/>
  <c r="BL158" i="6"/>
  <c r="BL160" i="6"/>
  <c r="BL162" i="6"/>
  <c r="BL164" i="6"/>
  <c r="BL155" i="6"/>
  <c r="BL157" i="6"/>
  <c r="BL159" i="6"/>
  <c r="BL163" i="6"/>
  <c r="BL161" i="6"/>
  <c r="BL17" i="6"/>
  <c r="BL18" i="6"/>
  <c r="BL16" i="6"/>
  <c r="BJ156" i="6"/>
  <c r="BJ158" i="6"/>
  <c r="BJ160" i="6"/>
  <c r="BJ162" i="6"/>
  <c r="BJ164" i="6"/>
  <c r="BJ155" i="6"/>
  <c r="BJ157" i="6"/>
  <c r="BJ161" i="6"/>
  <c r="BJ159" i="6"/>
  <c r="BJ163" i="6"/>
  <c r="BJ16" i="6"/>
  <c r="BJ17" i="6"/>
  <c r="BJ18" i="6"/>
  <c r="BH156" i="6"/>
  <c r="BH158" i="6"/>
  <c r="BH160" i="6"/>
  <c r="BH162" i="6"/>
  <c r="BH164" i="6"/>
  <c r="BH155" i="6"/>
  <c r="BH157" i="6"/>
  <c r="BH159" i="6"/>
  <c r="BH163" i="6"/>
  <c r="BH161" i="6"/>
  <c r="BH17" i="6"/>
  <c r="BH18" i="6"/>
  <c r="BH16" i="6"/>
  <c r="BF156" i="6"/>
  <c r="BF158" i="6"/>
  <c r="BF160" i="6"/>
  <c r="BF162" i="6"/>
  <c r="BF164" i="6"/>
  <c r="BF155" i="6"/>
  <c r="BF157" i="6"/>
  <c r="BF161" i="6"/>
  <c r="BF159" i="6"/>
  <c r="BF163" i="6"/>
  <c r="BF16" i="6"/>
  <c r="BF18" i="6"/>
  <c r="BF17" i="6"/>
  <c r="BD156" i="6"/>
  <c r="BD158" i="6"/>
  <c r="BD160" i="6"/>
  <c r="BD162" i="6"/>
  <c r="BD164" i="6"/>
  <c r="BD155" i="6"/>
  <c r="BD157" i="6"/>
  <c r="BD159" i="6"/>
  <c r="BD163" i="6"/>
  <c r="BD161" i="6"/>
  <c r="BD17" i="6"/>
  <c r="BD18" i="6"/>
  <c r="BD16" i="6"/>
  <c r="BP12" i="6" l="1"/>
  <c r="D43" i="2" s="1"/>
  <c r="BJ12" i="6"/>
  <c r="D37" i="2" s="1"/>
  <c r="BG12" i="6"/>
  <c r="D34" i="2" s="1"/>
  <c r="BI12" i="6"/>
  <c r="D36" i="2" s="1"/>
  <c r="BO12" i="6"/>
  <c r="D42" i="2" s="1"/>
  <c r="BQ12" i="6"/>
  <c r="D44" i="2" s="1"/>
  <c r="BD12" i="6"/>
  <c r="D31" i="2" s="1"/>
  <c r="BF12" i="6"/>
  <c r="D33" i="2" s="1"/>
  <c r="BH12" i="6"/>
  <c r="D35" i="2" s="1"/>
  <c r="BL12" i="6"/>
  <c r="D39" i="2" s="1"/>
  <c r="BN12" i="6"/>
  <c r="D41" i="2" s="1"/>
  <c r="BR12" i="6"/>
  <c r="D45" i="2" s="1"/>
  <c r="BE12" i="6"/>
  <c r="D32" i="2" s="1"/>
  <c r="BK12" i="6"/>
  <c r="D38" i="2" s="1"/>
  <c r="BM12" i="6"/>
  <c r="D40" i="2" s="1"/>
  <c r="BS12" i="6"/>
  <c r="D46" i="2" s="1"/>
  <c r="B29" i="2"/>
  <c r="A29" i="2"/>
  <c r="BB163" i="1"/>
  <c r="BB164" i="1"/>
  <c r="BB165" i="1"/>
  <c r="B28" i="2"/>
  <c r="A28" i="2"/>
  <c r="BA163" i="1"/>
  <c r="BA164" i="1"/>
  <c r="BA165" i="1"/>
  <c r="B27" i="2"/>
  <c r="A27" i="2"/>
  <c r="AZ163" i="1"/>
  <c r="AZ164" i="1"/>
  <c r="AZ165" i="1"/>
  <c r="B26" i="2"/>
  <c r="A26" i="2"/>
  <c r="B25" i="2"/>
  <c r="A25" i="2"/>
  <c r="B24" i="2"/>
  <c r="A24" i="2"/>
  <c r="AW163" i="1"/>
  <c r="AX163" i="1"/>
  <c r="AY163" i="1"/>
  <c r="AW164" i="1"/>
  <c r="AX164" i="1"/>
  <c r="AY164" i="1"/>
  <c r="AW165" i="1"/>
  <c r="AX165" i="1"/>
  <c r="AY165" i="1"/>
  <c r="B23" i="2" l="1"/>
  <c r="A23" i="2"/>
  <c r="AV163" i="1"/>
  <c r="AV164" i="1"/>
  <c r="AV165" i="1"/>
  <c r="AV166" i="1"/>
  <c r="B22" i="2" l="1"/>
  <c r="A22" i="2"/>
  <c r="AU163" i="1"/>
  <c r="AU164" i="1"/>
  <c r="AU165" i="1"/>
  <c r="AU166" i="1"/>
  <c r="B21" i="2" l="1"/>
  <c r="A21" i="2"/>
  <c r="U163" i="1"/>
  <c r="V163" i="1"/>
  <c r="W163" i="1"/>
  <c r="X163" i="1"/>
  <c r="Y163" i="1"/>
  <c r="Z163" i="1"/>
  <c r="AA163" i="1"/>
  <c r="AB163" i="1"/>
  <c r="AC163" i="1"/>
  <c r="AD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U164" i="1"/>
  <c r="V164" i="1"/>
  <c r="W164" i="1"/>
  <c r="X164" i="1"/>
  <c r="Y164" i="1"/>
  <c r="Z164" i="1"/>
  <c r="AA164" i="1"/>
  <c r="AB164" i="1"/>
  <c r="AC164" i="1"/>
  <c r="AD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U165" i="1"/>
  <c r="V165" i="1"/>
  <c r="W165" i="1"/>
  <c r="X165" i="1"/>
  <c r="Y165" i="1"/>
  <c r="Z165" i="1"/>
  <c r="AA165" i="1"/>
  <c r="AB165" i="1"/>
  <c r="AC165" i="1"/>
  <c r="AD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U166" i="1"/>
  <c r="V166" i="1"/>
  <c r="W166" i="1"/>
  <c r="X166" i="1"/>
  <c r="Y166" i="1"/>
  <c r="Z166" i="1"/>
  <c r="AA166" i="1"/>
  <c r="AB166" i="1"/>
  <c r="AC166" i="1"/>
  <c r="AD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B20" i="2"/>
  <c r="A20" i="2"/>
  <c r="B19" i="2"/>
  <c r="A19" i="2"/>
  <c r="AE166" i="1" l="1"/>
  <c r="AE164" i="1"/>
  <c r="AE165" i="1"/>
  <c r="AE163" i="1"/>
  <c r="B18" i="2" l="1"/>
  <c r="A18" i="2"/>
  <c r="B17" i="2" l="1"/>
  <c r="A17" i="2"/>
  <c r="B16" i="2"/>
  <c r="A16" i="2"/>
  <c r="B15" i="2"/>
  <c r="A15" i="2"/>
  <c r="B14" i="2"/>
  <c r="A14" i="2"/>
  <c r="B16" i="1"/>
  <c r="B13" i="2" l="1"/>
  <c r="A13" i="2"/>
  <c r="N5" i="1" l="1"/>
  <c r="AG14" i="7"/>
  <c r="AH14" i="7"/>
  <c r="AI14" i="7"/>
  <c r="AJ14" i="7"/>
  <c r="AK14" i="7"/>
  <c r="AL14" i="7"/>
  <c r="AM14" i="7"/>
  <c r="AN14" i="7"/>
  <c r="AO14" i="7"/>
  <c r="AP14" i="7"/>
  <c r="AQ14" i="7"/>
  <c r="AR14" i="7"/>
  <c r="AS14" i="7"/>
  <c r="AT14" i="7"/>
  <c r="AU14" i="7"/>
  <c r="AV14" i="7"/>
  <c r="AW14" i="7"/>
  <c r="AX14" i="7"/>
  <c r="AY14" i="7"/>
  <c r="AZ14" i="7"/>
  <c r="BA14" i="7"/>
  <c r="BB14" i="7"/>
  <c r="BC14" i="7"/>
  <c r="AG15" i="7"/>
  <c r="AH15" i="7"/>
  <c r="AI15" i="7"/>
  <c r="AJ15" i="7"/>
  <c r="AK15" i="7"/>
  <c r="AL15" i="7"/>
  <c r="AM15" i="7"/>
  <c r="AN15" i="7"/>
  <c r="AO15" i="7"/>
  <c r="AP15" i="7"/>
  <c r="AQ15" i="7"/>
  <c r="AR15" i="7"/>
  <c r="AS15" i="7"/>
  <c r="AT15" i="7"/>
  <c r="AU15" i="7"/>
  <c r="AV15" i="7"/>
  <c r="AW15" i="7"/>
  <c r="AX15" i="7"/>
  <c r="AY15" i="7"/>
  <c r="AZ15" i="7"/>
  <c r="BA15" i="7"/>
  <c r="BB15" i="7"/>
  <c r="BC15" i="7"/>
  <c r="AF15" i="7"/>
  <c r="AF14" i="7"/>
  <c r="AD18" i="7"/>
  <c r="AC18" i="7"/>
  <c r="AB18" i="7"/>
  <c r="AA18" i="7"/>
  <c r="Z18" i="7"/>
  <c r="Y18" i="7"/>
  <c r="X18" i="7"/>
  <c r="W18" i="7"/>
  <c r="V18" i="7"/>
  <c r="M18" i="7"/>
  <c r="AD17" i="7"/>
  <c r="AC17" i="7"/>
  <c r="AB17" i="7"/>
  <c r="AA17" i="7"/>
  <c r="Z17" i="7"/>
  <c r="Y17" i="7"/>
  <c r="X17" i="7"/>
  <c r="W17" i="7"/>
  <c r="V17" i="7"/>
  <c r="U17" i="7"/>
  <c r="M17" i="7"/>
  <c r="AD16" i="7"/>
  <c r="AC16" i="7"/>
  <c r="AB16" i="7"/>
  <c r="AA16" i="7"/>
  <c r="Z16" i="7"/>
  <c r="Y16" i="7"/>
  <c r="X16" i="7"/>
  <c r="W16" i="7"/>
  <c r="V16" i="7"/>
  <c r="U16" i="7"/>
  <c r="S12" i="7"/>
  <c r="R12" i="7"/>
  <c r="Q12" i="7"/>
  <c r="P12" i="7"/>
  <c r="O12" i="7"/>
  <c r="N12" i="7"/>
  <c r="L12" i="7"/>
  <c r="A12" i="7"/>
  <c r="Q6" i="7"/>
  <c r="N6" i="7"/>
  <c r="Q5" i="7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AU15" i="6"/>
  <c r="AV15" i="6"/>
  <c r="AW15" i="6"/>
  <c r="AX15" i="6"/>
  <c r="AY15" i="6"/>
  <c r="AZ15" i="6"/>
  <c r="BA15" i="6"/>
  <c r="BB15" i="6"/>
  <c r="BC15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AF14" i="6"/>
  <c r="AD18" i="6"/>
  <c r="AC18" i="6"/>
  <c r="AB18" i="6"/>
  <c r="AA18" i="6"/>
  <c r="Z18" i="6"/>
  <c r="Y18" i="6"/>
  <c r="X18" i="6"/>
  <c r="W18" i="6"/>
  <c r="V18" i="6"/>
  <c r="U18" i="6"/>
  <c r="AD17" i="6"/>
  <c r="AC17" i="6"/>
  <c r="AB17" i="6"/>
  <c r="AA17" i="6"/>
  <c r="Z17" i="6"/>
  <c r="Y17" i="6"/>
  <c r="X17" i="6"/>
  <c r="W17" i="6"/>
  <c r="V17" i="6"/>
  <c r="U17" i="6"/>
  <c r="AD16" i="6"/>
  <c r="AC16" i="6"/>
  <c r="AB16" i="6"/>
  <c r="AA16" i="6"/>
  <c r="Z16" i="6"/>
  <c r="Y16" i="6"/>
  <c r="X16" i="6"/>
  <c r="W16" i="6"/>
  <c r="V16" i="6"/>
  <c r="U16" i="6"/>
  <c r="S12" i="6"/>
  <c r="R12" i="6"/>
  <c r="Q12" i="6"/>
  <c r="P12" i="6"/>
  <c r="N6" i="6" s="1"/>
  <c r="O12" i="6"/>
  <c r="Q5" i="6" s="1"/>
  <c r="N12" i="6"/>
  <c r="L12" i="6"/>
  <c r="A12" i="6"/>
  <c r="Q6" i="6"/>
  <c r="O12" i="1"/>
  <c r="S5" i="1" s="1"/>
  <c r="P12" i="1"/>
  <c r="P6" i="1" s="1"/>
  <c r="Q12" i="1"/>
  <c r="S6" i="1" s="1"/>
  <c r="R12" i="1"/>
  <c r="S12" i="1"/>
  <c r="N12" i="1"/>
  <c r="AF16" i="7" l="1"/>
  <c r="BB16" i="7"/>
  <c r="AZ16" i="7"/>
  <c r="AX16" i="7"/>
  <c r="AV16" i="7"/>
  <c r="AT16" i="7"/>
  <c r="AR16" i="7"/>
  <c r="AP16" i="7"/>
  <c r="AN16" i="7"/>
  <c r="AL16" i="7"/>
  <c r="AJ16" i="7"/>
  <c r="AH16" i="7"/>
  <c r="BC16" i="7"/>
  <c r="BA16" i="7"/>
  <c r="AY16" i="7"/>
  <c r="AW16" i="7"/>
  <c r="AU16" i="7"/>
  <c r="AS16" i="7"/>
  <c r="AQ16" i="7"/>
  <c r="AO16" i="7"/>
  <c r="AM16" i="7"/>
  <c r="AK16" i="7"/>
  <c r="AI16" i="7"/>
  <c r="AG16" i="7"/>
  <c r="CB17" i="7"/>
  <c r="CA17" i="7"/>
  <c r="AG17" i="7"/>
  <c r="AI17" i="7"/>
  <c r="AK17" i="7"/>
  <c r="AM17" i="7"/>
  <c r="AO17" i="7"/>
  <c r="AQ17" i="7"/>
  <c r="AS17" i="7"/>
  <c r="AU17" i="7"/>
  <c r="AW17" i="7"/>
  <c r="AY17" i="7"/>
  <c r="BA17" i="7"/>
  <c r="BC17" i="7"/>
  <c r="BE17" i="7"/>
  <c r="BG17" i="7"/>
  <c r="BI17" i="7"/>
  <c r="BK17" i="7"/>
  <c r="BM17" i="7"/>
  <c r="BO17" i="7"/>
  <c r="BQ17" i="7"/>
  <c r="BS17" i="7"/>
  <c r="BU17" i="7"/>
  <c r="BW17" i="7"/>
  <c r="BY17" i="7"/>
  <c r="AF17" i="7"/>
  <c r="AH17" i="7"/>
  <c r="AJ17" i="7"/>
  <c r="AL17" i="7"/>
  <c r="AN17" i="7"/>
  <c r="AP17" i="7"/>
  <c r="AR17" i="7"/>
  <c r="AT17" i="7"/>
  <c r="AV17" i="7"/>
  <c r="AX17" i="7"/>
  <c r="AZ17" i="7"/>
  <c r="BB17" i="7"/>
  <c r="BD17" i="7"/>
  <c r="BF17" i="7"/>
  <c r="BH17" i="7"/>
  <c r="BJ17" i="7"/>
  <c r="BL17" i="7"/>
  <c r="BN17" i="7"/>
  <c r="BP17" i="7"/>
  <c r="BR17" i="7"/>
  <c r="BT17" i="7"/>
  <c r="BV17" i="7"/>
  <c r="BX17" i="7"/>
  <c r="BZ17" i="7"/>
  <c r="CB18" i="7"/>
  <c r="CA18" i="7"/>
  <c r="AF18" i="7"/>
  <c r="AH18" i="7"/>
  <c r="AJ18" i="7"/>
  <c r="AL18" i="7"/>
  <c r="AN18" i="7"/>
  <c r="AP18" i="7"/>
  <c r="AR18" i="7"/>
  <c r="AT18" i="7"/>
  <c r="AV18" i="7"/>
  <c r="AX18" i="7"/>
  <c r="AZ18" i="7"/>
  <c r="BB18" i="7"/>
  <c r="BD18" i="7"/>
  <c r="BF18" i="7"/>
  <c r="BH18" i="7"/>
  <c r="BJ18" i="7"/>
  <c r="BL18" i="7"/>
  <c r="BN18" i="7"/>
  <c r="BP18" i="7"/>
  <c r="BR18" i="7"/>
  <c r="BT18" i="7"/>
  <c r="BV18" i="7"/>
  <c r="BX18" i="7"/>
  <c r="BZ18" i="7"/>
  <c r="AG18" i="7"/>
  <c r="AI18" i="7"/>
  <c r="AK18" i="7"/>
  <c r="AM18" i="7"/>
  <c r="AO18" i="7"/>
  <c r="AQ18" i="7"/>
  <c r="AS18" i="7"/>
  <c r="AU18" i="7"/>
  <c r="AW18" i="7"/>
  <c r="AY18" i="7"/>
  <c r="BA18" i="7"/>
  <c r="BC18" i="7"/>
  <c r="BE18" i="7"/>
  <c r="BG18" i="7"/>
  <c r="BI18" i="7"/>
  <c r="BK18" i="7"/>
  <c r="BM18" i="7"/>
  <c r="BO18" i="7"/>
  <c r="BQ18" i="7"/>
  <c r="BS18" i="7"/>
  <c r="BU18" i="7"/>
  <c r="BW18" i="7"/>
  <c r="BY18" i="7"/>
  <c r="U12" i="7"/>
  <c r="I8" i="7" s="1"/>
  <c r="V12" i="7"/>
  <c r="L8" i="7" s="1"/>
  <c r="Z12" i="7"/>
  <c r="W12" i="7"/>
  <c r="I7" i="7" s="1"/>
  <c r="Y12" i="7"/>
  <c r="AA12" i="7"/>
  <c r="I10" i="7" s="1"/>
  <c r="AC12" i="7"/>
  <c r="I11" i="7" s="1"/>
  <c r="BC155" i="6"/>
  <c r="BC157" i="6"/>
  <c r="BC159" i="6"/>
  <c r="BC161" i="6"/>
  <c r="BC163" i="6"/>
  <c r="BC156" i="6"/>
  <c r="BC160" i="6"/>
  <c r="BC164" i="6"/>
  <c r="BC158" i="6"/>
  <c r="BC162" i="6"/>
  <c r="BC17" i="6"/>
  <c r="BC16" i="6"/>
  <c r="BC18" i="6"/>
  <c r="BA155" i="6"/>
  <c r="BA157" i="6"/>
  <c r="BA159" i="6"/>
  <c r="BA161" i="6"/>
  <c r="BA163" i="6"/>
  <c r="BA156" i="6"/>
  <c r="BA158" i="6"/>
  <c r="BA162" i="6"/>
  <c r="BA160" i="6"/>
  <c r="BA164" i="6"/>
  <c r="BA16" i="6"/>
  <c r="BA18" i="6"/>
  <c r="BA17" i="6"/>
  <c r="AY155" i="6"/>
  <c r="AY157" i="6"/>
  <c r="AY159" i="6"/>
  <c r="AY161" i="6"/>
  <c r="AY163" i="6"/>
  <c r="AY156" i="6"/>
  <c r="AY160" i="6"/>
  <c r="AY164" i="6"/>
  <c r="AY158" i="6"/>
  <c r="AY162" i="6"/>
  <c r="AY17" i="6"/>
  <c r="AY18" i="6"/>
  <c r="AY16" i="6"/>
  <c r="AW155" i="6"/>
  <c r="AW157" i="6"/>
  <c r="AW159" i="6"/>
  <c r="AW161" i="6"/>
  <c r="AW163" i="6"/>
  <c r="AW156" i="6"/>
  <c r="AW158" i="6"/>
  <c r="AW162" i="6"/>
  <c r="AW160" i="6"/>
  <c r="AW164" i="6"/>
  <c r="AW17" i="6"/>
  <c r="AW16" i="6"/>
  <c r="AW18" i="6"/>
  <c r="AU155" i="6"/>
  <c r="AU157" i="6"/>
  <c r="AU159" i="6"/>
  <c r="AU161" i="6"/>
  <c r="AU163" i="6"/>
  <c r="AU156" i="6"/>
  <c r="AU160" i="6"/>
  <c r="AU164" i="6"/>
  <c r="AU158" i="6"/>
  <c r="AU162" i="6"/>
  <c r="AU17" i="6"/>
  <c r="AU16" i="6"/>
  <c r="AU18" i="6"/>
  <c r="AS155" i="6"/>
  <c r="AS157" i="6"/>
  <c r="AS159" i="6"/>
  <c r="AS161" i="6"/>
  <c r="AS163" i="6"/>
  <c r="AS156" i="6"/>
  <c r="AS158" i="6"/>
  <c r="AS162" i="6"/>
  <c r="AS160" i="6"/>
  <c r="AS164" i="6"/>
  <c r="AS16" i="6"/>
  <c r="AS18" i="6"/>
  <c r="AS17" i="6"/>
  <c r="AQ155" i="6"/>
  <c r="AQ157" i="6"/>
  <c r="AQ159" i="6"/>
  <c r="AQ161" i="6"/>
  <c r="AQ163" i="6"/>
  <c r="AQ156" i="6"/>
  <c r="AQ160" i="6"/>
  <c r="AQ164" i="6"/>
  <c r="AQ158" i="6"/>
  <c r="AQ162" i="6"/>
  <c r="AQ18" i="6"/>
  <c r="AQ17" i="6"/>
  <c r="AQ16" i="6"/>
  <c r="AO155" i="6"/>
  <c r="AO157" i="6"/>
  <c r="AO159" i="6"/>
  <c r="AO161" i="6"/>
  <c r="AO163" i="6"/>
  <c r="AO156" i="6"/>
  <c r="AO158" i="6"/>
  <c r="AO162" i="6"/>
  <c r="AO160" i="6"/>
  <c r="AO164" i="6"/>
  <c r="AO17" i="6"/>
  <c r="AO16" i="6"/>
  <c r="AO18" i="6"/>
  <c r="AM155" i="6"/>
  <c r="AM157" i="6"/>
  <c r="AM159" i="6"/>
  <c r="AM161" i="6"/>
  <c r="AM163" i="6"/>
  <c r="AM156" i="6"/>
  <c r="AM160" i="6"/>
  <c r="AM164" i="6"/>
  <c r="AM158" i="6"/>
  <c r="AM162" i="6"/>
  <c r="AM17" i="6"/>
  <c r="AM16" i="6"/>
  <c r="AM18" i="6"/>
  <c r="AK155" i="6"/>
  <c r="AK157" i="6"/>
  <c r="AK159" i="6"/>
  <c r="AK161" i="6"/>
  <c r="AK163" i="6"/>
  <c r="AK156" i="6"/>
  <c r="AK158" i="6"/>
  <c r="AK162" i="6"/>
  <c r="AK160" i="6"/>
  <c r="AK164" i="6"/>
  <c r="AK16" i="6"/>
  <c r="AK18" i="6"/>
  <c r="AK17" i="6"/>
  <c r="AI155" i="6"/>
  <c r="AI157" i="6"/>
  <c r="AI159" i="6"/>
  <c r="AI161" i="6"/>
  <c r="AI163" i="6"/>
  <c r="AI156" i="6"/>
  <c r="AI160" i="6"/>
  <c r="AI164" i="6"/>
  <c r="AI158" i="6"/>
  <c r="AI162" i="6"/>
  <c r="AI17" i="6"/>
  <c r="AI18" i="6"/>
  <c r="AI16" i="6"/>
  <c r="AG155" i="6"/>
  <c r="AG157" i="6"/>
  <c r="AG159" i="6"/>
  <c r="AG161" i="6"/>
  <c r="AG163" i="6"/>
  <c r="AG156" i="6"/>
  <c r="AG158" i="6"/>
  <c r="AG162" i="6"/>
  <c r="AG160" i="6"/>
  <c r="AG164" i="6"/>
  <c r="AG17" i="6"/>
  <c r="AG16" i="6"/>
  <c r="AG18" i="6"/>
  <c r="U12" i="6"/>
  <c r="I8" i="6" s="1"/>
  <c r="W12" i="6"/>
  <c r="I7" i="6" s="1"/>
  <c r="Y12" i="6"/>
  <c r="AA12" i="6"/>
  <c r="I10" i="6" s="1"/>
  <c r="AC12" i="6"/>
  <c r="I11" i="6" s="1"/>
  <c r="BB156" i="6"/>
  <c r="BB158" i="6"/>
  <c r="BB160" i="6"/>
  <c r="BB162" i="6"/>
  <c r="BB164" i="6"/>
  <c r="BB155" i="6"/>
  <c r="BB157" i="6"/>
  <c r="BB161" i="6"/>
  <c r="BB159" i="6"/>
  <c r="BB163" i="6"/>
  <c r="BB16" i="6"/>
  <c r="BB18" i="6"/>
  <c r="BB17" i="6"/>
  <c r="AZ156" i="6"/>
  <c r="AZ158" i="6"/>
  <c r="AZ160" i="6"/>
  <c r="AZ162" i="6"/>
  <c r="AZ164" i="6"/>
  <c r="AZ155" i="6"/>
  <c r="AZ157" i="6"/>
  <c r="AZ159" i="6"/>
  <c r="AZ163" i="6"/>
  <c r="AZ161" i="6"/>
  <c r="AZ17" i="6"/>
  <c r="AZ16" i="6"/>
  <c r="AZ18" i="6"/>
  <c r="AX156" i="6"/>
  <c r="AX158" i="6"/>
  <c r="AX160" i="6"/>
  <c r="AX162" i="6"/>
  <c r="AX164" i="6"/>
  <c r="AX157" i="6"/>
  <c r="AX155" i="6"/>
  <c r="AX161" i="6"/>
  <c r="AX159" i="6"/>
  <c r="AX163" i="6"/>
  <c r="AX16" i="6"/>
  <c r="AX18" i="6"/>
  <c r="AX17" i="6"/>
  <c r="AV156" i="6"/>
  <c r="AV158" i="6"/>
  <c r="AV160" i="6"/>
  <c r="AV162" i="6"/>
  <c r="AV164" i="6"/>
  <c r="AV155" i="6"/>
  <c r="AV157" i="6"/>
  <c r="AV159" i="6"/>
  <c r="AV163" i="6"/>
  <c r="AV161" i="6"/>
  <c r="AV17" i="6"/>
  <c r="AV18" i="6"/>
  <c r="AV16" i="6"/>
  <c r="AT156" i="6"/>
  <c r="AT158" i="6"/>
  <c r="AT160" i="6"/>
  <c r="AT162" i="6"/>
  <c r="AT164" i="6"/>
  <c r="AT157" i="6"/>
  <c r="AT155" i="6"/>
  <c r="AT161" i="6"/>
  <c r="AT159" i="6"/>
  <c r="AT163" i="6"/>
  <c r="AT16" i="6"/>
  <c r="AT17" i="6"/>
  <c r="AT18" i="6"/>
  <c r="AR156" i="6"/>
  <c r="AR158" i="6"/>
  <c r="AR160" i="6"/>
  <c r="AR162" i="6"/>
  <c r="AR164" i="6"/>
  <c r="AR155" i="6"/>
  <c r="AR157" i="6"/>
  <c r="AR159" i="6"/>
  <c r="AR163" i="6"/>
  <c r="AR161" i="6"/>
  <c r="AR17" i="6"/>
  <c r="AR18" i="6"/>
  <c r="AR16" i="6"/>
  <c r="AP156" i="6"/>
  <c r="AP158" i="6"/>
  <c r="AP160" i="6"/>
  <c r="AP162" i="6"/>
  <c r="AP164" i="6"/>
  <c r="AP155" i="6"/>
  <c r="AP157" i="6"/>
  <c r="AP161" i="6"/>
  <c r="AP159" i="6"/>
  <c r="AP163" i="6"/>
  <c r="AP16" i="6"/>
  <c r="AP18" i="6"/>
  <c r="AP17" i="6"/>
  <c r="AN156" i="6"/>
  <c r="AN158" i="6"/>
  <c r="AN160" i="6"/>
  <c r="AN162" i="6"/>
  <c r="AN164" i="6"/>
  <c r="AN155" i="6"/>
  <c r="AN157" i="6"/>
  <c r="AN159" i="6"/>
  <c r="AN163" i="6"/>
  <c r="AN161" i="6"/>
  <c r="AN17" i="6"/>
  <c r="AN18" i="6"/>
  <c r="AN16" i="6"/>
  <c r="AL156" i="6"/>
  <c r="AL158" i="6"/>
  <c r="AL160" i="6"/>
  <c r="AL162" i="6"/>
  <c r="AL164" i="6"/>
  <c r="AL155" i="6"/>
  <c r="AL157" i="6"/>
  <c r="AL161" i="6"/>
  <c r="AL159" i="6"/>
  <c r="AL163" i="6"/>
  <c r="AL16" i="6"/>
  <c r="AL18" i="6"/>
  <c r="AL17" i="6"/>
  <c r="AJ156" i="6"/>
  <c r="AJ158" i="6"/>
  <c r="AJ160" i="6"/>
  <c r="AJ162" i="6"/>
  <c r="AJ164" i="6"/>
  <c r="AJ155" i="6"/>
  <c r="AJ157" i="6"/>
  <c r="AJ159" i="6"/>
  <c r="AJ163" i="6"/>
  <c r="AJ161" i="6"/>
  <c r="AJ17" i="6"/>
  <c r="AJ16" i="6"/>
  <c r="AJ18" i="6"/>
  <c r="AH156" i="6"/>
  <c r="AH158" i="6"/>
  <c r="AH160" i="6"/>
  <c r="AH162" i="6"/>
  <c r="AH164" i="6"/>
  <c r="AH155" i="6"/>
  <c r="AH157" i="6"/>
  <c r="AH161" i="6"/>
  <c r="AH159" i="6"/>
  <c r="AH163" i="6"/>
  <c r="AH16" i="6"/>
  <c r="AH18" i="6"/>
  <c r="AH17" i="6"/>
  <c r="AF156" i="6"/>
  <c r="AF158" i="6"/>
  <c r="AF160" i="6"/>
  <c r="AF162" i="6"/>
  <c r="AF164" i="6"/>
  <c r="AF155" i="6"/>
  <c r="AF157" i="6"/>
  <c r="AF159" i="6"/>
  <c r="AF163" i="6"/>
  <c r="AF161" i="6"/>
  <c r="AF17" i="6"/>
  <c r="AF18" i="6"/>
  <c r="AF16" i="6"/>
  <c r="X12" i="7"/>
  <c r="L7" i="7" s="1"/>
  <c r="AB12" i="7"/>
  <c r="L10" i="7" s="1"/>
  <c r="AD12" i="7"/>
  <c r="L11" i="7" s="1"/>
  <c r="X12" i="6"/>
  <c r="L7" i="6" s="1"/>
  <c r="Z12" i="6"/>
  <c r="AB12" i="6"/>
  <c r="L10" i="6" s="1"/>
  <c r="AD12" i="6"/>
  <c r="L11" i="6" s="1"/>
  <c r="V12" i="6"/>
  <c r="L8" i="6" s="1"/>
  <c r="AE16" i="7" l="1"/>
  <c r="B16" i="7" s="1"/>
  <c r="BZ12" i="7"/>
  <c r="E53" i="2" s="1"/>
  <c r="F53" i="2" s="1"/>
  <c r="CA12" i="7"/>
  <c r="E54" i="2" s="1"/>
  <c r="F54" i="2" s="1"/>
  <c r="CB12" i="7"/>
  <c r="BW12" i="7"/>
  <c r="E50" i="2" s="1"/>
  <c r="F50" i="2" s="1"/>
  <c r="BY12" i="7"/>
  <c r="E52" i="2" s="1"/>
  <c r="F52" i="2" s="1"/>
  <c r="BX12" i="7"/>
  <c r="E51" i="2" s="1"/>
  <c r="F51" i="2" s="1"/>
  <c r="AO12" i="7"/>
  <c r="E16" i="2" s="1"/>
  <c r="AS12" i="7"/>
  <c r="E20" i="2" s="1"/>
  <c r="AW12" i="7"/>
  <c r="E24" i="2" s="1"/>
  <c r="BA12" i="7"/>
  <c r="E28" i="2" s="1"/>
  <c r="BE12" i="7"/>
  <c r="E32" i="2" s="1"/>
  <c r="BI12" i="7"/>
  <c r="E36" i="2" s="1"/>
  <c r="BM12" i="7"/>
  <c r="E40" i="2" s="1"/>
  <c r="BQ12" i="7"/>
  <c r="E44" i="2" s="1"/>
  <c r="BU12" i="7"/>
  <c r="E49" i="2" s="1"/>
  <c r="F49" i="2" s="1"/>
  <c r="AL12" i="7"/>
  <c r="E13" i="2" s="1"/>
  <c r="AP12" i="7"/>
  <c r="E17" i="2" s="1"/>
  <c r="AT12" i="7"/>
  <c r="E21" i="2" s="1"/>
  <c r="AX12" i="7"/>
  <c r="E25" i="2" s="1"/>
  <c r="BB12" i="7"/>
  <c r="E29" i="2" s="1"/>
  <c r="BF12" i="7"/>
  <c r="E33" i="2" s="1"/>
  <c r="BJ12" i="7"/>
  <c r="E37" i="2" s="1"/>
  <c r="BN12" i="7"/>
  <c r="E41" i="2" s="1"/>
  <c r="BR12" i="7"/>
  <c r="E45" i="2" s="1"/>
  <c r="BV12" i="7"/>
  <c r="E48" i="2" s="1"/>
  <c r="F48" i="2" s="1"/>
  <c r="AE16" i="6"/>
  <c r="B16" i="6" s="1"/>
  <c r="AE161" i="6"/>
  <c r="AE159" i="6"/>
  <c r="AE155" i="6"/>
  <c r="AE162" i="6"/>
  <c r="AE158" i="6"/>
  <c r="AN12" i="6"/>
  <c r="D15" i="2" s="1"/>
  <c r="AX12" i="6"/>
  <c r="D25" i="2" s="1"/>
  <c r="AY12" i="6"/>
  <c r="D26" i="2" s="1"/>
  <c r="BA12" i="6"/>
  <c r="D28" i="2" s="1"/>
  <c r="AP12" i="6"/>
  <c r="D17" i="2" s="1"/>
  <c r="AR12" i="6"/>
  <c r="D19" i="2" s="1"/>
  <c r="AM12" i="6"/>
  <c r="D14" i="2" s="1"/>
  <c r="AQ12" i="6"/>
  <c r="D18" i="2" s="1"/>
  <c r="AS12" i="6"/>
  <c r="D20" i="2" s="1"/>
  <c r="AU12" i="6"/>
  <c r="D22" i="2" s="1"/>
  <c r="AE163" i="6"/>
  <c r="AE157" i="6"/>
  <c r="AE164" i="6"/>
  <c r="AE160" i="6"/>
  <c r="AE156" i="6"/>
  <c r="AL12" i="6"/>
  <c r="D13" i="2" s="1"/>
  <c r="AT12" i="6"/>
  <c r="D21" i="2" s="1"/>
  <c r="AV12" i="6"/>
  <c r="D23" i="2" s="1"/>
  <c r="AZ12" i="6"/>
  <c r="D27" i="2" s="1"/>
  <c r="BB12" i="6"/>
  <c r="D29" i="2" s="1"/>
  <c r="AO12" i="6"/>
  <c r="D16" i="2" s="1"/>
  <c r="AW12" i="6"/>
  <c r="D24" i="2" s="1"/>
  <c r="BC12" i="6"/>
  <c r="D30" i="2" s="1"/>
  <c r="AM12" i="7"/>
  <c r="E14" i="2" s="1"/>
  <c r="AQ12" i="7"/>
  <c r="E18" i="2" s="1"/>
  <c r="AU12" i="7"/>
  <c r="E22" i="2" s="1"/>
  <c r="AY12" i="7"/>
  <c r="E26" i="2" s="1"/>
  <c r="BC12" i="7"/>
  <c r="E30" i="2" s="1"/>
  <c r="BG12" i="7"/>
  <c r="E34" i="2" s="1"/>
  <c r="BK12" i="7"/>
  <c r="E38" i="2" s="1"/>
  <c r="BO12" i="7"/>
  <c r="E42" i="2" s="1"/>
  <c r="BS12" i="7"/>
  <c r="E46" i="2" s="1"/>
  <c r="F46" i="2" s="1"/>
  <c r="AN12" i="7"/>
  <c r="E15" i="2" s="1"/>
  <c r="AR12" i="7"/>
  <c r="E19" i="2" s="1"/>
  <c r="AV12" i="7"/>
  <c r="E23" i="2" s="1"/>
  <c r="AZ12" i="7"/>
  <c r="E27" i="2" s="1"/>
  <c r="BD12" i="7"/>
  <c r="E31" i="2" s="1"/>
  <c r="BH12" i="7"/>
  <c r="E35" i="2" s="1"/>
  <c r="BL12" i="7"/>
  <c r="E39" i="2" s="1"/>
  <c r="BP12" i="7"/>
  <c r="E43" i="2" s="1"/>
  <c r="BT12" i="7"/>
  <c r="E47" i="2" s="1"/>
  <c r="F47" i="2" s="1"/>
  <c r="AK12" i="6"/>
  <c r="D12" i="2" s="1"/>
  <c r="AE18" i="7"/>
  <c r="B18" i="7" s="1"/>
  <c r="AE17" i="7"/>
  <c r="B17" i="7" s="1"/>
  <c r="AF12" i="7"/>
  <c r="E7" i="2" s="1"/>
  <c r="AG12" i="7"/>
  <c r="AK12" i="7"/>
  <c r="E12" i="2" s="1"/>
  <c r="AJ12" i="7"/>
  <c r="E11" i="2" s="1"/>
  <c r="AH12" i="7"/>
  <c r="E9" i="2" s="1"/>
  <c r="AI12" i="7"/>
  <c r="AG12" i="6"/>
  <c r="AE18" i="6"/>
  <c r="B18" i="6" s="1"/>
  <c r="AH12" i="6"/>
  <c r="D9" i="2" s="1"/>
  <c r="AI12" i="6"/>
  <c r="AJ12" i="6"/>
  <c r="D11" i="2" s="1"/>
  <c r="AE17" i="6"/>
  <c r="B17" i="6" s="1"/>
  <c r="AF12" i="6"/>
  <c r="D7" i="2" s="1"/>
  <c r="E10" i="2" l="1"/>
  <c r="D10" i="2"/>
  <c r="AE12" i="7"/>
  <c r="AE12" i="6"/>
  <c r="B12" i="2" l="1"/>
  <c r="A12" i="2"/>
  <c r="B11" i="2"/>
  <c r="A11" i="2"/>
  <c r="B10" i="2" l="1"/>
  <c r="A10" i="2"/>
  <c r="B9" i="2" l="1"/>
  <c r="A9" i="2"/>
  <c r="B8" i="2" l="1"/>
  <c r="A8" i="2"/>
  <c r="D2" i="2" l="1"/>
  <c r="B7" i="2" l="1"/>
  <c r="A7" i="2"/>
  <c r="AF16" i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H57" i="2" s="1"/>
  <c r="G58" i="2"/>
  <c r="H58" i="2" s="1"/>
  <c r="G59" i="2"/>
  <c r="H59" i="2" s="1"/>
  <c r="G60" i="2"/>
  <c r="H60" i="2" s="1"/>
  <c r="G61" i="2"/>
  <c r="H61" i="2" s="1"/>
  <c r="G62" i="2"/>
  <c r="H62" i="2" s="1"/>
  <c r="G63" i="2"/>
  <c r="H63" i="2" s="1"/>
  <c r="G64" i="2"/>
  <c r="H64" i="2" s="1"/>
  <c r="G65" i="2"/>
  <c r="H65" i="2" s="1"/>
  <c r="G66" i="2"/>
  <c r="H66" i="2" s="1"/>
  <c r="G67" i="2"/>
  <c r="H67" i="2" s="1"/>
  <c r="G68" i="2"/>
  <c r="H68" i="2" s="1"/>
  <c r="G69" i="2"/>
  <c r="H69" i="2" s="1"/>
  <c r="G70" i="2"/>
  <c r="H70" i="2" s="1"/>
  <c r="G71" i="2"/>
  <c r="H71" i="2" s="1"/>
  <c r="G72" i="2"/>
  <c r="H72" i="2" s="1"/>
  <c r="G73" i="2"/>
  <c r="H73" i="2" s="1"/>
  <c r="G74" i="2"/>
  <c r="H74" i="2" s="1"/>
  <c r="G75" i="2"/>
  <c r="H75" i="2" s="1"/>
  <c r="G76" i="2"/>
  <c r="H76" i="2" s="1"/>
  <c r="G77" i="2"/>
  <c r="H77" i="2" s="1"/>
  <c r="G78" i="2"/>
  <c r="H78" i="2" s="1"/>
  <c r="G79" i="2"/>
  <c r="H79" i="2" s="1"/>
  <c r="G80" i="2"/>
  <c r="H80" i="2" s="1"/>
  <c r="G81" i="2"/>
  <c r="H81" i="2" s="1"/>
  <c r="G82" i="2"/>
  <c r="H82" i="2" s="1"/>
  <c r="G83" i="2"/>
  <c r="H83" i="2" s="1"/>
  <c r="G84" i="2"/>
  <c r="H84" i="2" s="1"/>
  <c r="G85" i="2"/>
  <c r="H85" i="2" s="1"/>
  <c r="G86" i="2"/>
  <c r="H86" i="2" s="1"/>
  <c r="G87" i="2"/>
  <c r="H87" i="2" s="1"/>
  <c r="G88" i="2"/>
  <c r="H88" i="2" s="1"/>
  <c r="G89" i="2"/>
  <c r="H89" i="2" s="1"/>
  <c r="G90" i="2"/>
  <c r="H90" i="2" s="1"/>
  <c r="G91" i="2"/>
  <c r="H91" i="2" s="1"/>
  <c r="G92" i="2"/>
  <c r="H92" i="2" s="1"/>
  <c r="G93" i="2"/>
  <c r="H93" i="2" s="1"/>
  <c r="G94" i="2"/>
  <c r="H94" i="2" s="1"/>
  <c r="G95" i="2"/>
  <c r="H95" i="2" s="1"/>
  <c r="G96" i="2"/>
  <c r="H96" i="2" s="1"/>
  <c r="G97" i="2"/>
  <c r="H97" i="2" s="1"/>
  <c r="G98" i="2"/>
  <c r="H98" i="2" s="1"/>
  <c r="G99" i="2"/>
  <c r="H99" i="2" s="1"/>
  <c r="G100" i="2"/>
  <c r="H100" i="2" s="1"/>
  <c r="G101" i="2"/>
  <c r="H101" i="2" s="1"/>
  <c r="G102" i="2"/>
  <c r="H102" i="2" s="1"/>
  <c r="G103" i="2"/>
  <c r="H103" i="2" s="1"/>
  <c r="G104" i="2"/>
  <c r="H104" i="2" s="1"/>
  <c r="G105" i="2"/>
  <c r="H105" i="2" s="1"/>
  <c r="G106" i="2"/>
  <c r="H106" i="2" s="1"/>
  <c r="G107" i="2"/>
  <c r="H107" i="2" s="1"/>
  <c r="G108" i="2"/>
  <c r="H108" i="2" s="1"/>
  <c r="G109" i="2"/>
  <c r="H109" i="2" s="1"/>
  <c r="G110" i="2"/>
  <c r="H110" i="2" s="1"/>
  <c r="G111" i="2"/>
  <c r="H111" i="2" s="1"/>
  <c r="G112" i="2"/>
  <c r="H112" i="2" s="1"/>
  <c r="G113" i="2"/>
  <c r="H113" i="2" s="1"/>
  <c r="G114" i="2"/>
  <c r="H114" i="2" s="1"/>
  <c r="G115" i="2"/>
  <c r="H115" i="2" s="1"/>
  <c r="G116" i="2"/>
  <c r="H116" i="2" s="1"/>
  <c r="G117" i="2"/>
  <c r="H117" i="2" s="1"/>
  <c r="G118" i="2"/>
  <c r="H118" i="2" s="1"/>
  <c r="G119" i="2"/>
  <c r="H119" i="2" s="1"/>
  <c r="G120" i="2"/>
  <c r="H120" i="2" s="1"/>
  <c r="G121" i="2"/>
  <c r="H121" i="2" s="1"/>
  <c r="G122" i="2"/>
  <c r="H122" i="2" s="1"/>
  <c r="G123" i="2"/>
  <c r="H123" i="2" s="1"/>
  <c r="G124" i="2"/>
  <c r="H124" i="2" s="1"/>
  <c r="G125" i="2"/>
  <c r="H125" i="2" s="1"/>
  <c r="G126" i="2"/>
  <c r="H126" i="2" s="1"/>
  <c r="G127" i="2"/>
  <c r="H127" i="2" s="1"/>
  <c r="G128" i="2"/>
  <c r="H128" i="2" s="1"/>
  <c r="G129" i="2"/>
  <c r="H129" i="2" s="1"/>
  <c r="G130" i="2"/>
  <c r="H130" i="2" s="1"/>
  <c r="G131" i="2"/>
  <c r="H131" i="2" s="1"/>
  <c r="G132" i="2"/>
  <c r="H132" i="2" s="1"/>
  <c r="G133" i="2"/>
  <c r="H133" i="2" s="1"/>
  <c r="G134" i="2"/>
  <c r="H134" i="2" s="1"/>
  <c r="G135" i="2"/>
  <c r="H135" i="2" s="1"/>
  <c r="G136" i="2"/>
  <c r="H136" i="2" s="1"/>
  <c r="G137" i="2"/>
  <c r="H137" i="2" s="1"/>
  <c r="G138" i="2"/>
  <c r="H138" i="2" s="1"/>
  <c r="G139" i="2"/>
  <c r="H139" i="2" s="1"/>
  <c r="G140" i="2"/>
  <c r="H140" i="2" s="1"/>
  <c r="G141" i="2"/>
  <c r="H141" i="2" s="1"/>
  <c r="G142" i="2"/>
  <c r="H142" i="2" s="1"/>
  <c r="G143" i="2"/>
  <c r="H143" i="2" s="1"/>
  <c r="G144" i="2"/>
  <c r="H144" i="2" s="1"/>
  <c r="G145" i="2"/>
  <c r="H145" i="2" s="1"/>
  <c r="G146" i="2"/>
  <c r="H146" i="2" s="1"/>
  <c r="G147" i="2"/>
  <c r="H147" i="2" s="1"/>
  <c r="G148" i="2"/>
  <c r="H148" i="2" s="1"/>
  <c r="G149" i="2"/>
  <c r="H149" i="2" s="1"/>
  <c r="G150" i="2"/>
  <c r="H150" i="2" s="1"/>
  <c r="G151" i="2"/>
  <c r="H151" i="2" s="1"/>
  <c r="G152" i="2"/>
  <c r="H152" i="2" s="1"/>
  <c r="G153" i="2"/>
  <c r="H153" i="2" s="1"/>
  <c r="G154" i="2"/>
  <c r="H154" i="2" s="1"/>
  <c r="G155" i="2"/>
  <c r="H155" i="2" s="1"/>
  <c r="G156" i="2"/>
  <c r="H156" i="2" s="1"/>
  <c r="G157" i="2"/>
  <c r="H157" i="2" s="1"/>
  <c r="G158" i="2"/>
  <c r="H158" i="2" s="1"/>
  <c r="G159" i="2"/>
  <c r="H159" i="2" s="1"/>
  <c r="G160" i="2"/>
  <c r="H160" i="2" s="1"/>
  <c r="G161" i="2"/>
  <c r="H161" i="2" s="1"/>
  <c r="G162" i="2"/>
  <c r="H162" i="2" s="1"/>
  <c r="G163" i="2"/>
  <c r="H163" i="2" s="1"/>
  <c r="G164" i="2"/>
  <c r="H164" i="2" s="1"/>
  <c r="G165" i="2"/>
  <c r="H165" i="2" s="1"/>
  <c r="G166" i="2"/>
  <c r="H166" i="2" s="1"/>
  <c r="G167" i="2"/>
  <c r="H167" i="2" s="1"/>
  <c r="G168" i="2"/>
  <c r="H168" i="2" s="1"/>
  <c r="G169" i="2"/>
  <c r="H169" i="2" s="1"/>
  <c r="G170" i="2"/>
  <c r="H170" i="2" s="1"/>
  <c r="G171" i="2"/>
  <c r="H171" i="2" s="1"/>
  <c r="G172" i="2"/>
  <c r="H172" i="2" s="1"/>
  <c r="G173" i="2"/>
  <c r="H173" i="2" s="1"/>
  <c r="G174" i="2"/>
  <c r="H174" i="2" s="1"/>
  <c r="G175" i="2"/>
  <c r="H175" i="2" s="1"/>
  <c r="G176" i="2"/>
  <c r="H176" i="2" s="1"/>
  <c r="G177" i="2"/>
  <c r="H177" i="2" s="1"/>
  <c r="G178" i="2"/>
  <c r="H178" i="2" s="1"/>
  <c r="G179" i="2"/>
  <c r="H179" i="2" s="1"/>
  <c r="G180" i="2"/>
  <c r="H180" i="2" s="1"/>
  <c r="G181" i="2"/>
  <c r="H181" i="2" s="1"/>
  <c r="G182" i="2"/>
  <c r="H182" i="2" s="1"/>
  <c r="G183" i="2"/>
  <c r="H183" i="2" s="1"/>
  <c r="G184" i="2"/>
  <c r="H184" i="2" s="1"/>
  <c r="G185" i="2"/>
  <c r="H185" i="2" s="1"/>
  <c r="G186" i="2"/>
  <c r="H186" i="2" s="1"/>
  <c r="G187" i="2"/>
  <c r="H187" i="2" s="1"/>
  <c r="G188" i="2"/>
  <c r="H188" i="2" s="1"/>
  <c r="G189" i="2"/>
  <c r="H189" i="2" s="1"/>
  <c r="G190" i="2"/>
  <c r="H190" i="2" s="1"/>
  <c r="G191" i="2"/>
  <c r="H191" i="2" s="1"/>
  <c r="G192" i="2"/>
  <c r="H192" i="2" s="1"/>
  <c r="G193" i="2"/>
  <c r="H193" i="2" s="1"/>
  <c r="G194" i="2"/>
  <c r="H194" i="2" s="1"/>
  <c r="G195" i="2"/>
  <c r="H195" i="2" s="1"/>
  <c r="G196" i="2"/>
  <c r="H196" i="2" s="1"/>
  <c r="G197" i="2"/>
  <c r="H197" i="2" s="1"/>
  <c r="G198" i="2"/>
  <c r="H198" i="2" s="1"/>
  <c r="G199" i="2"/>
  <c r="H199" i="2" s="1"/>
  <c r="G200" i="2"/>
  <c r="H200" i="2" s="1"/>
  <c r="G201" i="2"/>
  <c r="H201" i="2" s="1"/>
  <c r="G202" i="2"/>
  <c r="H202" i="2" s="1"/>
  <c r="G203" i="2"/>
  <c r="H203" i="2" s="1"/>
  <c r="G204" i="2"/>
  <c r="H204" i="2" s="1"/>
  <c r="G205" i="2"/>
  <c r="H205" i="2" s="1"/>
  <c r="G206" i="2"/>
  <c r="H206" i="2" s="1"/>
  <c r="G207" i="2"/>
  <c r="H207" i="2" s="1"/>
  <c r="G208" i="2"/>
  <c r="H208" i="2" s="1"/>
  <c r="G209" i="2"/>
  <c r="H209" i="2" s="1"/>
  <c r="G210" i="2"/>
  <c r="H210" i="2" s="1"/>
  <c r="G211" i="2"/>
  <c r="H211" i="2" s="1"/>
  <c r="G212" i="2"/>
  <c r="H212" i="2" s="1"/>
  <c r="G213" i="2"/>
  <c r="H213" i="2" s="1"/>
  <c r="G214" i="2"/>
  <c r="H214" i="2" s="1"/>
  <c r="G215" i="2"/>
  <c r="H215" i="2" s="1"/>
  <c r="G216" i="2"/>
  <c r="H216" i="2" s="1"/>
  <c r="G217" i="2"/>
  <c r="H217" i="2" s="1"/>
  <c r="G218" i="2"/>
  <c r="H218" i="2" s="1"/>
  <c r="G219" i="2"/>
  <c r="H219" i="2" s="1"/>
  <c r="G220" i="2"/>
  <c r="H220" i="2" s="1"/>
  <c r="G221" i="2"/>
  <c r="H221" i="2" s="1"/>
  <c r="G222" i="2"/>
  <c r="H222" i="2" s="1"/>
  <c r="G223" i="2"/>
  <c r="H223" i="2" s="1"/>
  <c r="G224" i="2"/>
  <c r="H224" i="2" s="1"/>
  <c r="G225" i="2"/>
  <c r="H225" i="2" s="1"/>
  <c r="G226" i="2"/>
  <c r="H226" i="2" s="1"/>
  <c r="G227" i="2"/>
  <c r="H227" i="2" s="1"/>
  <c r="G228" i="2"/>
  <c r="H228" i="2" s="1"/>
  <c r="G229" i="2"/>
  <c r="H229" i="2" s="1"/>
  <c r="G230" i="2"/>
  <c r="H230" i="2" s="1"/>
  <c r="G231" i="2"/>
  <c r="H231" i="2" s="1"/>
  <c r="G232" i="2"/>
  <c r="H232" i="2" s="1"/>
  <c r="G233" i="2"/>
  <c r="H233" i="2" s="1"/>
  <c r="G234" i="2"/>
  <c r="H234" i="2" s="1"/>
  <c r="G235" i="2"/>
  <c r="H235" i="2" s="1"/>
  <c r="G236" i="2"/>
  <c r="H236" i="2" s="1"/>
  <c r="G237" i="2"/>
  <c r="H237" i="2" s="1"/>
  <c r="G238" i="2"/>
  <c r="H238" i="2" s="1"/>
  <c r="G239" i="2"/>
  <c r="H239" i="2" s="1"/>
  <c r="G240" i="2"/>
  <c r="H240" i="2" s="1"/>
  <c r="G241" i="2"/>
  <c r="H241" i="2" s="1"/>
  <c r="G242" i="2"/>
  <c r="H242" i="2" s="1"/>
  <c r="G243" i="2"/>
  <c r="H243" i="2" s="1"/>
  <c r="G244" i="2"/>
  <c r="H244" i="2" s="1"/>
  <c r="G245" i="2"/>
  <c r="H245" i="2" s="1"/>
  <c r="G246" i="2"/>
  <c r="H246" i="2" s="1"/>
  <c r="G247" i="2"/>
  <c r="H247" i="2" s="1"/>
  <c r="G248" i="2"/>
  <c r="H248" i="2" s="1"/>
  <c r="G249" i="2"/>
  <c r="H249" i="2" s="1"/>
  <c r="G250" i="2"/>
  <c r="H250" i="2" s="1"/>
  <c r="G251" i="2"/>
  <c r="H251" i="2" s="1"/>
  <c r="G252" i="2"/>
  <c r="H252" i="2" s="1"/>
  <c r="G253" i="2"/>
  <c r="H253" i="2" s="1"/>
  <c r="G254" i="2"/>
  <c r="H254" i="2" s="1"/>
  <c r="G255" i="2"/>
  <c r="H255" i="2" s="1"/>
  <c r="G256" i="2"/>
  <c r="H256" i="2" s="1"/>
  <c r="G257" i="2"/>
  <c r="H257" i="2" s="1"/>
  <c r="G258" i="2"/>
  <c r="H258" i="2" s="1"/>
  <c r="G259" i="2"/>
  <c r="H259" i="2" s="1"/>
  <c r="G260" i="2"/>
  <c r="H260" i="2" s="1"/>
  <c r="G261" i="2"/>
  <c r="H261" i="2" s="1"/>
  <c r="G262" i="2"/>
  <c r="H262" i="2" s="1"/>
  <c r="G263" i="2"/>
  <c r="H263" i="2" s="1"/>
  <c r="G264" i="2"/>
  <c r="H264" i="2" s="1"/>
  <c r="G265" i="2"/>
  <c r="H265" i="2" s="1"/>
  <c r="G266" i="2"/>
  <c r="H266" i="2" s="1"/>
  <c r="G267" i="2"/>
  <c r="H267" i="2" s="1"/>
  <c r="G268" i="2"/>
  <c r="H268" i="2" s="1"/>
  <c r="G269" i="2"/>
  <c r="H269" i="2" s="1"/>
  <c r="G270" i="2"/>
  <c r="H270" i="2" s="1"/>
  <c r="G271" i="2"/>
  <c r="H271" i="2" s="1"/>
  <c r="G272" i="2"/>
  <c r="H272" i="2" s="1"/>
  <c r="G273" i="2"/>
  <c r="H273" i="2" s="1"/>
  <c r="G274" i="2"/>
  <c r="H274" i="2" s="1"/>
  <c r="G275" i="2"/>
  <c r="H275" i="2" s="1"/>
  <c r="G276" i="2"/>
  <c r="H276" i="2" s="1"/>
  <c r="G277" i="2"/>
  <c r="H277" i="2" s="1"/>
  <c r="G278" i="2"/>
  <c r="H278" i="2" s="1"/>
  <c r="G279" i="2"/>
  <c r="H279" i="2" s="1"/>
  <c r="G280" i="2"/>
  <c r="H280" i="2" s="1"/>
  <c r="G281" i="2"/>
  <c r="H281" i="2" s="1"/>
  <c r="G282" i="2"/>
  <c r="H282" i="2" s="1"/>
  <c r="G283" i="2"/>
  <c r="H283" i="2" s="1"/>
  <c r="G284" i="2"/>
  <c r="H284" i="2" s="1"/>
  <c r="G285" i="2"/>
  <c r="H285" i="2" s="1"/>
  <c r="G286" i="2"/>
  <c r="H286" i="2" s="1"/>
  <c r="G287" i="2"/>
  <c r="H287" i="2" s="1"/>
  <c r="G288" i="2"/>
  <c r="H288" i="2" s="1"/>
  <c r="G289" i="2"/>
  <c r="H289" i="2" s="1"/>
  <c r="G290" i="2"/>
  <c r="H290" i="2" s="1"/>
  <c r="G291" i="2"/>
  <c r="H291" i="2" s="1"/>
  <c r="G292" i="2"/>
  <c r="H292" i="2" s="1"/>
  <c r="G293" i="2"/>
  <c r="H293" i="2" s="1"/>
  <c r="G294" i="2"/>
  <c r="H294" i="2" s="1"/>
  <c r="G295" i="2"/>
  <c r="H295" i="2" s="1"/>
  <c r="G296" i="2"/>
  <c r="H296" i="2" s="1"/>
  <c r="G297" i="2"/>
  <c r="H297" i="2" s="1"/>
  <c r="G298" i="2"/>
  <c r="H298" i="2" s="1"/>
  <c r="G299" i="2"/>
  <c r="H299" i="2" s="1"/>
  <c r="G300" i="2"/>
  <c r="H300" i="2" s="1"/>
  <c r="G301" i="2"/>
  <c r="H301" i="2" s="1"/>
  <c r="G302" i="2"/>
  <c r="H302" i="2" s="1"/>
  <c r="G303" i="2"/>
  <c r="H303" i="2" s="1"/>
  <c r="G304" i="2"/>
  <c r="H304" i="2" s="1"/>
  <c r="G305" i="2"/>
  <c r="H305" i="2" s="1"/>
  <c r="G306" i="2"/>
  <c r="H306" i="2" s="1"/>
  <c r="G307" i="2"/>
  <c r="H307" i="2" s="1"/>
  <c r="G308" i="2"/>
  <c r="H308" i="2" s="1"/>
  <c r="G309" i="2"/>
  <c r="H309" i="2" s="1"/>
  <c r="G310" i="2"/>
  <c r="H310" i="2" s="1"/>
  <c r="G311" i="2"/>
  <c r="H311" i="2" s="1"/>
  <c r="G312" i="2"/>
  <c r="H312" i="2" s="1"/>
  <c r="G313" i="2"/>
  <c r="H313" i="2" s="1"/>
  <c r="G314" i="2"/>
  <c r="H314" i="2" s="1"/>
  <c r="G315" i="2"/>
  <c r="H315" i="2" s="1"/>
  <c r="G316" i="2"/>
  <c r="H316" i="2" s="1"/>
  <c r="G317" i="2"/>
  <c r="H317" i="2" s="1"/>
  <c r="G318" i="2"/>
  <c r="H318" i="2" s="1"/>
  <c r="G319" i="2"/>
  <c r="H319" i="2" s="1"/>
  <c r="G320" i="2"/>
  <c r="H320" i="2" s="1"/>
  <c r="G321" i="2"/>
  <c r="H321" i="2" s="1"/>
  <c r="G322" i="2"/>
  <c r="H322" i="2" s="1"/>
  <c r="G323" i="2"/>
  <c r="H323" i="2" s="1"/>
  <c r="G324" i="2"/>
  <c r="H324" i="2" s="1"/>
  <c r="G325" i="2"/>
  <c r="H325" i="2" s="1"/>
  <c r="G326" i="2"/>
  <c r="H326" i="2" s="1"/>
  <c r="G327" i="2"/>
  <c r="H327" i="2" s="1"/>
  <c r="G328" i="2"/>
  <c r="H328" i="2" s="1"/>
  <c r="G329" i="2"/>
  <c r="H329" i="2" s="1"/>
  <c r="G330" i="2"/>
  <c r="H330" i="2" s="1"/>
  <c r="G331" i="2"/>
  <c r="H331" i="2" s="1"/>
  <c r="G332" i="2"/>
  <c r="H332" i="2" s="1"/>
  <c r="G333" i="2"/>
  <c r="H333" i="2" s="1"/>
  <c r="G334" i="2"/>
  <c r="H334" i="2" s="1"/>
  <c r="G335" i="2"/>
  <c r="H335" i="2" s="1"/>
  <c r="G336" i="2"/>
  <c r="H336" i="2" s="1"/>
  <c r="G337" i="2"/>
  <c r="H337" i="2" s="1"/>
  <c r="G338" i="2"/>
  <c r="H338" i="2" s="1"/>
  <c r="G339" i="2"/>
  <c r="H339" i="2" s="1"/>
  <c r="G340" i="2"/>
  <c r="H340" i="2" s="1"/>
  <c r="G341" i="2"/>
  <c r="H341" i="2" s="1"/>
  <c r="G342" i="2"/>
  <c r="H342" i="2" s="1"/>
  <c r="G343" i="2"/>
  <c r="H343" i="2" s="1"/>
  <c r="G344" i="2"/>
  <c r="H344" i="2" s="1"/>
  <c r="G345" i="2"/>
  <c r="H345" i="2" s="1"/>
  <c r="G346" i="2"/>
  <c r="H346" i="2" s="1"/>
  <c r="G347" i="2"/>
  <c r="H347" i="2" s="1"/>
  <c r="G348" i="2"/>
  <c r="H348" i="2" s="1"/>
  <c r="G349" i="2"/>
  <c r="H349" i="2" s="1"/>
  <c r="G350" i="2"/>
  <c r="H350" i="2" s="1"/>
  <c r="G351" i="2"/>
  <c r="H351" i="2" s="1"/>
  <c r="G352" i="2"/>
  <c r="H352" i="2" s="1"/>
  <c r="G353" i="2"/>
  <c r="H353" i="2" s="1"/>
  <c r="G354" i="2"/>
  <c r="H354" i="2" s="1"/>
  <c r="G355" i="2"/>
  <c r="H355" i="2" s="1"/>
  <c r="G356" i="2"/>
  <c r="H356" i="2" s="1"/>
  <c r="G357" i="2"/>
  <c r="H357" i="2" s="1"/>
  <c r="G358" i="2"/>
  <c r="H358" i="2" s="1"/>
  <c r="G359" i="2"/>
  <c r="H359" i="2" s="1"/>
  <c r="G360" i="2"/>
  <c r="H360" i="2" s="1"/>
  <c r="G361" i="2"/>
  <c r="H361" i="2" s="1"/>
  <c r="G362" i="2"/>
  <c r="H362" i="2" s="1"/>
  <c r="G363" i="2"/>
  <c r="H363" i="2" s="1"/>
  <c r="G364" i="2"/>
  <c r="H364" i="2" s="1"/>
  <c r="G365" i="2"/>
  <c r="H365" i="2" s="1"/>
  <c r="G366" i="2"/>
  <c r="H366" i="2" s="1"/>
  <c r="G367" i="2"/>
  <c r="H367" i="2" s="1"/>
  <c r="G368" i="2"/>
  <c r="H368" i="2" s="1"/>
  <c r="G369" i="2"/>
  <c r="H369" i="2" s="1"/>
  <c r="G370" i="2"/>
  <c r="H370" i="2" s="1"/>
  <c r="G371" i="2"/>
  <c r="H371" i="2" s="1"/>
  <c r="G372" i="2"/>
  <c r="H372" i="2" s="1"/>
  <c r="G373" i="2"/>
  <c r="H373" i="2" s="1"/>
  <c r="G374" i="2"/>
  <c r="H374" i="2" s="1"/>
  <c r="G375" i="2"/>
  <c r="H375" i="2" s="1"/>
  <c r="G376" i="2"/>
  <c r="H376" i="2" s="1"/>
  <c r="G377" i="2"/>
  <c r="H377" i="2" s="1"/>
  <c r="G378" i="2"/>
  <c r="H378" i="2" s="1"/>
  <c r="G379" i="2"/>
  <c r="H379" i="2" s="1"/>
  <c r="G380" i="2"/>
  <c r="H380" i="2" s="1"/>
  <c r="G381" i="2"/>
  <c r="H381" i="2" s="1"/>
  <c r="G382" i="2"/>
  <c r="H382" i="2" s="1"/>
  <c r="G383" i="2"/>
  <c r="H383" i="2" s="1"/>
  <c r="G384" i="2"/>
  <c r="H384" i="2" s="1"/>
  <c r="G385" i="2"/>
  <c r="H385" i="2" s="1"/>
  <c r="G386" i="2"/>
  <c r="H386" i="2" s="1"/>
  <c r="G387" i="2"/>
  <c r="H387" i="2" s="1"/>
  <c r="G388" i="2"/>
  <c r="H388" i="2" s="1"/>
  <c r="G389" i="2"/>
  <c r="H389" i="2" s="1"/>
  <c r="G390" i="2"/>
  <c r="H390" i="2" s="1"/>
  <c r="G391" i="2"/>
  <c r="H391" i="2" s="1"/>
  <c r="G392" i="2"/>
  <c r="H392" i="2" s="1"/>
  <c r="G393" i="2"/>
  <c r="H393" i="2" s="1"/>
  <c r="G394" i="2"/>
  <c r="H394" i="2" s="1"/>
  <c r="G395" i="2"/>
  <c r="H395" i="2" s="1"/>
  <c r="G396" i="2"/>
  <c r="H396" i="2" s="1"/>
  <c r="G397" i="2"/>
  <c r="H397" i="2" s="1"/>
  <c r="G398" i="2"/>
  <c r="H398" i="2" s="1"/>
  <c r="G399" i="2"/>
  <c r="H399" i="2" s="1"/>
  <c r="G400" i="2"/>
  <c r="H400" i="2" s="1"/>
  <c r="G401" i="2"/>
  <c r="H401" i="2" s="1"/>
  <c r="G402" i="2"/>
  <c r="H402" i="2" s="1"/>
  <c r="G403" i="2"/>
  <c r="H403" i="2" s="1"/>
  <c r="G404" i="2"/>
  <c r="H404" i="2" s="1"/>
  <c r="G405" i="2"/>
  <c r="H405" i="2" s="1"/>
  <c r="G406" i="2"/>
  <c r="H406" i="2" s="1"/>
  <c r="G407" i="2"/>
  <c r="H407" i="2" s="1"/>
  <c r="G408" i="2"/>
  <c r="H408" i="2" s="1"/>
  <c r="G409" i="2"/>
  <c r="H409" i="2" s="1"/>
  <c r="G410" i="2"/>
  <c r="H410" i="2" s="1"/>
  <c r="G411" i="2"/>
  <c r="H411" i="2" s="1"/>
  <c r="G412" i="2"/>
  <c r="H412" i="2" s="1"/>
  <c r="G413" i="2"/>
  <c r="H413" i="2" s="1"/>
  <c r="G414" i="2"/>
  <c r="H414" i="2" s="1"/>
  <c r="G415" i="2"/>
  <c r="H415" i="2" s="1"/>
  <c r="G416" i="2"/>
  <c r="H416" i="2" s="1"/>
  <c r="G417" i="2"/>
  <c r="H417" i="2" s="1"/>
  <c r="G418" i="2"/>
  <c r="H418" i="2" s="1"/>
  <c r="G419" i="2"/>
  <c r="H419" i="2" s="1"/>
  <c r="G420" i="2"/>
  <c r="H420" i="2" s="1"/>
  <c r="G421" i="2"/>
  <c r="H421" i="2" s="1"/>
  <c r="G422" i="2"/>
  <c r="H422" i="2" s="1"/>
  <c r="G423" i="2"/>
  <c r="H423" i="2" s="1"/>
  <c r="G424" i="2"/>
  <c r="H424" i="2" s="1"/>
  <c r="G425" i="2"/>
  <c r="H425" i="2" s="1"/>
  <c r="G426" i="2"/>
  <c r="H426" i="2" s="1"/>
  <c r="G427" i="2"/>
  <c r="H427" i="2" s="1"/>
  <c r="G428" i="2"/>
  <c r="H428" i="2" s="1"/>
  <c r="G429" i="2"/>
  <c r="H429" i="2" s="1"/>
  <c r="G430" i="2"/>
  <c r="H430" i="2" s="1"/>
  <c r="G431" i="2"/>
  <c r="H431" i="2" s="1"/>
  <c r="G432" i="2"/>
  <c r="H432" i="2" s="1"/>
  <c r="G433" i="2"/>
  <c r="H433" i="2" s="1"/>
  <c r="G434" i="2"/>
  <c r="H434" i="2" s="1"/>
  <c r="G435" i="2"/>
  <c r="H435" i="2" s="1"/>
  <c r="G436" i="2"/>
  <c r="H436" i="2" s="1"/>
  <c r="G437" i="2"/>
  <c r="H437" i="2" s="1"/>
  <c r="G438" i="2"/>
  <c r="H438" i="2" s="1"/>
  <c r="G439" i="2"/>
  <c r="H439" i="2" s="1"/>
  <c r="G440" i="2"/>
  <c r="H440" i="2" s="1"/>
  <c r="G441" i="2"/>
  <c r="H441" i="2" s="1"/>
  <c r="G442" i="2"/>
  <c r="H442" i="2" s="1"/>
  <c r="G443" i="2"/>
  <c r="H443" i="2" s="1"/>
  <c r="G444" i="2"/>
  <c r="H444" i="2" s="1"/>
  <c r="G445" i="2"/>
  <c r="H445" i="2" s="1"/>
  <c r="G446" i="2"/>
  <c r="H446" i="2" s="1"/>
  <c r="G447" i="2"/>
  <c r="H447" i="2" s="1"/>
  <c r="G448" i="2"/>
  <c r="H448" i="2" s="1"/>
  <c r="G449" i="2"/>
  <c r="H449" i="2" s="1"/>
  <c r="G450" i="2"/>
  <c r="H450" i="2" s="1"/>
  <c r="G451" i="2"/>
  <c r="H451" i="2" s="1"/>
  <c r="G452" i="2"/>
  <c r="H452" i="2" s="1"/>
  <c r="G453" i="2"/>
  <c r="H453" i="2" s="1"/>
  <c r="G454" i="2"/>
  <c r="H454" i="2" s="1"/>
  <c r="G455" i="2"/>
  <c r="H455" i="2" s="1"/>
  <c r="G456" i="2"/>
  <c r="H456" i="2" s="1"/>
  <c r="G457" i="2"/>
  <c r="H457" i="2" s="1"/>
  <c r="G458" i="2"/>
  <c r="H458" i="2" s="1"/>
  <c r="G459" i="2"/>
  <c r="H459" i="2" s="1"/>
  <c r="G460" i="2"/>
  <c r="H460" i="2" s="1"/>
  <c r="G461" i="2"/>
  <c r="H461" i="2" s="1"/>
  <c r="G462" i="2"/>
  <c r="H462" i="2" s="1"/>
  <c r="G463" i="2"/>
  <c r="H463" i="2" s="1"/>
  <c r="G464" i="2"/>
  <c r="H464" i="2" s="1"/>
  <c r="G465" i="2"/>
  <c r="H465" i="2" s="1"/>
  <c r="G466" i="2"/>
  <c r="H466" i="2" s="1"/>
  <c r="G467" i="2"/>
  <c r="H467" i="2" s="1"/>
  <c r="G468" i="2"/>
  <c r="H468" i="2" s="1"/>
  <c r="G469" i="2"/>
  <c r="H469" i="2" s="1"/>
  <c r="G470" i="2"/>
  <c r="H470" i="2" s="1"/>
  <c r="G471" i="2"/>
  <c r="H471" i="2" s="1"/>
  <c r="G472" i="2"/>
  <c r="H472" i="2" s="1"/>
  <c r="G473" i="2"/>
  <c r="H473" i="2" s="1"/>
  <c r="G474" i="2"/>
  <c r="H474" i="2" s="1"/>
  <c r="G475" i="2"/>
  <c r="H475" i="2" s="1"/>
  <c r="G476" i="2"/>
  <c r="H476" i="2" s="1"/>
  <c r="G477" i="2"/>
  <c r="H477" i="2" s="1"/>
  <c r="G478" i="2"/>
  <c r="H478" i="2" s="1"/>
  <c r="G479" i="2"/>
  <c r="H479" i="2" s="1"/>
  <c r="G480" i="2"/>
  <c r="H480" i="2" s="1"/>
  <c r="G481" i="2"/>
  <c r="H481" i="2" s="1"/>
  <c r="G482" i="2"/>
  <c r="H482" i="2" s="1"/>
  <c r="G483" i="2"/>
  <c r="H483" i="2" s="1"/>
  <c r="G484" i="2"/>
  <c r="H484" i="2" s="1"/>
  <c r="G485" i="2"/>
  <c r="H485" i="2" s="1"/>
  <c r="G486" i="2"/>
  <c r="H486" i="2" s="1"/>
  <c r="G487" i="2"/>
  <c r="H487" i="2" s="1"/>
  <c r="G488" i="2"/>
  <c r="H488" i="2" s="1"/>
  <c r="G489" i="2"/>
  <c r="H489" i="2" s="1"/>
  <c r="G490" i="2"/>
  <c r="H490" i="2" s="1"/>
  <c r="G491" i="2"/>
  <c r="H491" i="2" s="1"/>
  <c r="W17" i="1"/>
  <c r="X17" i="1"/>
  <c r="W16" i="1"/>
  <c r="U16" i="1"/>
  <c r="X16" i="1"/>
  <c r="V16" i="1"/>
  <c r="CB12" i="1" l="1"/>
  <c r="BL12" i="1"/>
  <c r="C39" i="2" s="1"/>
  <c r="F39" i="2" s="1"/>
  <c r="G39" i="2" s="1"/>
  <c r="H39" i="2" s="1"/>
  <c r="BK17" i="1"/>
  <c r="BJ17" i="1"/>
  <c r="BI17" i="1"/>
  <c r="BG17" i="1"/>
  <c r="BH17" i="1"/>
  <c r="BF17" i="1"/>
  <c r="BD17" i="1"/>
  <c r="BB17" i="1"/>
  <c r="BE17" i="1"/>
  <c r="BC17" i="1"/>
  <c r="AY17" i="1"/>
  <c r="BA17" i="1"/>
  <c r="AZ17" i="1"/>
  <c r="AW17" i="1"/>
  <c r="AX17" i="1"/>
  <c r="AV17" i="1"/>
  <c r="AU17" i="1"/>
  <c r="AT17" i="1"/>
  <c r="AR17" i="1"/>
  <c r="AS17" i="1"/>
  <c r="AQ17" i="1"/>
  <c r="AP17" i="1"/>
  <c r="AN17" i="1"/>
  <c r="AO17" i="1"/>
  <c r="AM17" i="1"/>
  <c r="AL17" i="1"/>
  <c r="AK17" i="1"/>
  <c r="AJ17" i="1"/>
  <c r="AI17" i="1"/>
  <c r="AH17" i="1"/>
  <c r="AG17" i="1"/>
  <c r="AF17" i="1"/>
  <c r="W12" i="1"/>
  <c r="I7" i="1" s="1"/>
  <c r="X12" i="1"/>
  <c r="L7" i="1" s="1"/>
  <c r="L12" i="1"/>
  <c r="A12" i="1"/>
  <c r="AE16" i="1"/>
  <c r="BN12" i="1" l="1"/>
  <c r="C41" i="2" s="1"/>
  <c r="F41" i="2" s="1"/>
  <c r="G41" i="2" s="1"/>
  <c r="H41" i="2" s="1"/>
  <c r="BQ12" i="1"/>
  <c r="C44" i="2" s="1"/>
  <c r="F44" i="2" s="1"/>
  <c r="G44" i="2" s="1"/>
  <c r="H44" i="2" s="1"/>
  <c r="BR12" i="1"/>
  <c r="C45" i="2" s="1"/>
  <c r="F45" i="2" s="1"/>
  <c r="G45" i="2" s="1"/>
  <c r="H45" i="2" s="1"/>
  <c r="BO12" i="1"/>
  <c r="C42" i="2" s="1"/>
  <c r="F42" i="2" s="1"/>
  <c r="G42" i="2" s="1"/>
  <c r="H42" i="2" s="1"/>
  <c r="BM12" i="1"/>
  <c r="C40" i="2" s="1"/>
  <c r="F40" i="2" s="1"/>
  <c r="G40" i="2" s="1"/>
  <c r="H40" i="2" s="1"/>
  <c r="BP12" i="1"/>
  <c r="C43" i="2" s="1"/>
  <c r="F43" i="2" s="1"/>
  <c r="G43" i="2" s="1"/>
  <c r="H43" i="2" s="1"/>
  <c r="BH12" i="1"/>
  <c r="C35" i="2" s="1"/>
  <c r="F35" i="2" s="1"/>
  <c r="G35" i="2" s="1"/>
  <c r="H35" i="2" s="1"/>
  <c r="BI12" i="1"/>
  <c r="C36" i="2" s="1"/>
  <c r="F36" i="2" s="1"/>
  <c r="G36" i="2" s="1"/>
  <c r="H36" i="2" s="1"/>
  <c r="BJ12" i="1"/>
  <c r="C37" i="2" s="1"/>
  <c r="F37" i="2" s="1"/>
  <c r="G37" i="2" s="1"/>
  <c r="H37" i="2" s="1"/>
  <c r="BK12" i="1"/>
  <c r="C38" i="2" s="1"/>
  <c r="F38" i="2" s="1"/>
  <c r="G38" i="2" s="1"/>
  <c r="H38" i="2" s="1"/>
  <c r="AE17" i="1"/>
  <c r="B17" i="1" s="1"/>
  <c r="AM12" i="1"/>
  <c r="C14" i="2" s="1"/>
  <c r="F14" i="2" s="1"/>
  <c r="G14" i="2" s="1"/>
  <c r="H14" i="2" s="1"/>
  <c r="AS12" i="1"/>
  <c r="C20" i="2" s="1"/>
  <c r="F20" i="2" s="1"/>
  <c r="G20" i="2" s="1"/>
  <c r="H20" i="2" s="1"/>
  <c r="AT12" i="1"/>
  <c r="C21" i="2" s="1"/>
  <c r="F21" i="2" s="1"/>
  <c r="G21" i="2" s="1"/>
  <c r="H21" i="2" s="1"/>
  <c r="BE12" i="1"/>
  <c r="C32" i="2" s="1"/>
  <c r="F32" i="2" s="1"/>
  <c r="G32" i="2" s="1"/>
  <c r="H32" i="2" s="1"/>
  <c r="BD12" i="1"/>
  <c r="C31" i="2" s="1"/>
  <c r="F31" i="2" s="1"/>
  <c r="G31" i="2" s="1"/>
  <c r="H31" i="2" s="1"/>
  <c r="BF12" i="1"/>
  <c r="C33" i="2" s="1"/>
  <c r="F33" i="2" s="1"/>
  <c r="G33" i="2" s="1"/>
  <c r="H33" i="2" s="1"/>
  <c r="BC12" i="1"/>
  <c r="C30" i="2" s="1"/>
  <c r="F30" i="2" s="1"/>
  <c r="G30" i="2" s="1"/>
  <c r="H30" i="2" s="1"/>
  <c r="BG12" i="1"/>
  <c r="C34" i="2" s="1"/>
  <c r="F34" i="2" s="1"/>
  <c r="G34" i="2" s="1"/>
  <c r="H34" i="2" s="1"/>
  <c r="AU12" i="1"/>
  <c r="C22" i="2" s="1"/>
  <c r="F22" i="2" s="1"/>
  <c r="G22" i="2" s="1"/>
  <c r="H22" i="2" s="1"/>
  <c r="AX12" i="1"/>
  <c r="C25" i="2" s="1"/>
  <c r="F25" i="2" s="1"/>
  <c r="G25" i="2" s="1"/>
  <c r="H25" i="2" s="1"/>
  <c r="AZ12" i="1"/>
  <c r="C27" i="2" s="1"/>
  <c r="F27" i="2" s="1"/>
  <c r="G27" i="2" s="1"/>
  <c r="H27" i="2" s="1"/>
  <c r="AY12" i="1"/>
  <c r="C26" i="2" s="1"/>
  <c r="F26" i="2" s="1"/>
  <c r="G26" i="2" s="1"/>
  <c r="H26" i="2" s="1"/>
  <c r="AV12" i="1"/>
  <c r="C23" i="2" s="1"/>
  <c r="F23" i="2" s="1"/>
  <c r="G23" i="2" s="1"/>
  <c r="H23" i="2" s="1"/>
  <c r="AW12" i="1"/>
  <c r="C24" i="2" s="1"/>
  <c r="F24" i="2" s="1"/>
  <c r="G24" i="2" s="1"/>
  <c r="H24" i="2" s="1"/>
  <c r="BA12" i="1"/>
  <c r="C28" i="2" s="1"/>
  <c r="F28" i="2" s="1"/>
  <c r="G28" i="2" s="1"/>
  <c r="H28" i="2" s="1"/>
  <c r="BB12" i="1"/>
  <c r="C29" i="2" s="1"/>
  <c r="F29" i="2" s="1"/>
  <c r="G29" i="2" s="1"/>
  <c r="H29" i="2" s="1"/>
  <c r="AJ12" i="1"/>
  <c r="C11" i="2" s="1"/>
  <c r="F11" i="2" s="1"/>
  <c r="G11" i="2" s="1"/>
  <c r="H11" i="2" s="1"/>
  <c r="AO12" i="1"/>
  <c r="C16" i="2" s="1"/>
  <c r="F16" i="2" s="1"/>
  <c r="G16" i="2" s="1"/>
  <c r="H16" i="2" s="1"/>
  <c r="AQ12" i="1"/>
  <c r="C18" i="2" s="1"/>
  <c r="F18" i="2" s="1"/>
  <c r="G18" i="2" s="1"/>
  <c r="H18" i="2" s="1"/>
  <c r="AP12" i="1"/>
  <c r="C17" i="2" s="1"/>
  <c r="F17" i="2" s="1"/>
  <c r="G17" i="2" s="1"/>
  <c r="H17" i="2" s="1"/>
  <c r="AR12" i="1"/>
  <c r="C19" i="2" s="1"/>
  <c r="F19" i="2" s="1"/>
  <c r="G19" i="2" s="1"/>
  <c r="H19" i="2" s="1"/>
  <c r="AL12" i="1"/>
  <c r="C13" i="2" s="1"/>
  <c r="F13" i="2" s="1"/>
  <c r="G13" i="2" s="1"/>
  <c r="H13" i="2" s="1"/>
  <c r="AK12" i="1"/>
  <c r="C12" i="2" s="1"/>
  <c r="F12" i="2" s="1"/>
  <c r="G12" i="2" s="1"/>
  <c r="H12" i="2" s="1"/>
  <c r="AN12" i="1"/>
  <c r="C15" i="2" s="1"/>
  <c r="F15" i="2" s="1"/>
  <c r="G15" i="2" s="1"/>
  <c r="H15" i="2" s="1"/>
  <c r="AG12" i="1"/>
  <c r="AI12" i="1"/>
  <c r="C10" i="2" s="1"/>
  <c r="F10" i="2" s="1"/>
  <c r="G10" i="2" s="1"/>
  <c r="H10" i="2" s="1"/>
  <c r="AH12" i="1"/>
  <c r="C9" i="2" s="1"/>
  <c r="F9" i="2" s="1"/>
  <c r="G9" i="2" s="1"/>
  <c r="H9" i="2" s="1"/>
  <c r="AF12" i="1"/>
  <c r="C7" i="2" s="1"/>
  <c r="AE12" i="1" l="1"/>
  <c r="F7" i="2"/>
  <c r="U17" i="1"/>
  <c r="V17" i="1"/>
  <c r="Y17" i="1"/>
  <c r="Z17" i="1"/>
  <c r="AA17" i="1"/>
  <c r="AB17" i="1"/>
  <c r="AC17" i="1"/>
  <c r="AD17" i="1"/>
  <c r="AC16" i="1"/>
  <c r="AA16" i="1"/>
  <c r="Y16" i="1"/>
  <c r="AD16" i="1"/>
  <c r="AB16" i="1"/>
  <c r="Z16" i="1"/>
  <c r="G7" i="2" l="1"/>
  <c r="H7" i="2" s="1"/>
  <c r="U12" i="1"/>
  <c r="I8" i="1" s="1"/>
  <c r="AD12" i="1"/>
  <c r="L11" i="1" s="1"/>
  <c r="AB12" i="1"/>
  <c r="L10" i="1" s="1"/>
  <c r="Z12" i="1"/>
  <c r="AC12" i="1"/>
  <c r="I11" i="1" s="1"/>
  <c r="AA12" i="1"/>
  <c r="I10" i="1" s="1"/>
  <c r="Y12" i="1"/>
  <c r="V12" i="1"/>
  <c r="L8" i="1" s="1"/>
  <c r="N5" i="7" l="1"/>
  <c r="N5" i="6"/>
  <c r="P5" i="1"/>
  <c r="I5" i="7" l="1"/>
  <c r="F3" i="7" l="1"/>
  <c r="E8" i="2" l="1"/>
  <c r="E5" i="2" s="1"/>
  <c r="L5" i="7"/>
  <c r="D8" i="2"/>
  <c r="D5" i="2" s="1"/>
  <c r="J3" i="7" l="1"/>
  <c r="L5" i="6" l="1"/>
  <c r="J3" i="6" s="1"/>
  <c r="I5" i="6" l="1"/>
  <c r="F3" i="6" s="1"/>
  <c r="M12" i="1" l="1"/>
  <c r="M11" i="1" s="1"/>
  <c r="I5" i="1" l="1"/>
  <c r="F3" i="1" s="1"/>
  <c r="C8" i="2" l="1"/>
  <c r="F8" i="2" l="1"/>
  <c r="C5" i="2"/>
  <c r="L5" i="1"/>
  <c r="J3" i="1" s="1"/>
  <c r="G8" i="2" l="1"/>
  <c r="H8" i="2" s="1"/>
  <c r="H5" i="2" s="1"/>
  <c r="F5" i="2"/>
  <c r="X3" i="1" l="1"/>
  <c r="M2" i="6"/>
  <c r="M2" i="1"/>
  <c r="M2" i="7"/>
  <c r="X3" i="6"/>
  <c r="X3" i="7"/>
</calcChain>
</file>

<file path=xl/comments1.xml><?xml version="1.0" encoding="utf-8"?>
<comments xmlns="http://schemas.openxmlformats.org/spreadsheetml/2006/main">
  <authors>
    <author>Matvienko</author>
  </authors>
  <commentList>
    <comment ref="D45" authorId="0">
      <text>
        <r>
          <rPr>
            <b/>
            <sz val="9"/>
            <color indexed="81"/>
            <rFont val="Tahoma"/>
            <family val="2"/>
            <charset val="204"/>
          </rPr>
          <t>Matvienko:</t>
        </r>
        <r>
          <rPr>
            <sz val="9"/>
            <color indexed="81"/>
            <rFont val="Tahoma"/>
            <family val="2"/>
            <charset val="204"/>
          </rPr>
          <t xml:space="preserve">
Размер платы по договору опред.в соответствии с решением Департамента тарифного регулирования</t>
        </r>
      </text>
    </comment>
  </commentList>
</comments>
</file>

<file path=xl/sharedStrings.xml><?xml version="1.0" encoding="utf-8"?>
<sst xmlns="http://schemas.openxmlformats.org/spreadsheetml/2006/main" count="210" uniqueCount="118">
  <si>
    <t>Счетчик закупок</t>
  </si>
  <si>
    <t>Исполнитель</t>
  </si>
  <si>
    <t>Предмет договора (ЗАКУПАЕМЫЕ ТОВАРЫ, РАБОТЫ, УСЛУГИ)</t>
  </si>
  <si>
    <t xml:space="preserve">Вид закупки  </t>
  </si>
  <si>
    <t>Сумма</t>
  </si>
  <si>
    <t>Основание заключения договора указанным способом закупки</t>
  </si>
  <si>
    <t>ЕП</t>
  </si>
  <si>
    <t>ЗЦ</t>
  </si>
  <si>
    <t>К</t>
  </si>
  <si>
    <t>А</t>
  </si>
  <si>
    <t>Группа одноименности в соотв. С приказом Минфина №601 (для упрощения контроля одноименности)</t>
  </si>
  <si>
    <t>Всего за период с</t>
  </si>
  <si>
    <t>заключено</t>
  </si>
  <si>
    <t>договоров на сумму</t>
  </si>
  <si>
    <t>закупки у единственного поставщика, подрядчика, исполнителя</t>
  </si>
  <si>
    <t>на сумму</t>
  </si>
  <si>
    <t>запросов цен</t>
  </si>
  <si>
    <t>конкурсов</t>
  </si>
  <si>
    <t>аукционов</t>
  </si>
  <si>
    <t>из них по результатам процедур:</t>
  </si>
  <si>
    <t>по</t>
  </si>
  <si>
    <t>Дата, номер извещения о закупке</t>
  </si>
  <si>
    <t>ОКПД</t>
  </si>
  <si>
    <t>Дата договора / Авансового отчета</t>
  </si>
  <si>
    <t>ЕП (малые закупки)</t>
  </si>
  <si>
    <t xml:space="preserve">из них  </t>
  </si>
  <si>
    <t>В соответствии с пп.1 и пп.2, пп. 2.1 п. 8.8.2 Положения (ест.монополии, ресурсоснабжение)</t>
  </si>
  <si>
    <t>В соответсвии с пп.7 п. 8.8.2 (малые закупки)</t>
  </si>
  <si>
    <t>ЯНВАРЬ (дата регистрации обязательства)</t>
  </si>
  <si>
    <t>Номер договора / авансового отчета</t>
  </si>
  <si>
    <t>М</t>
  </si>
  <si>
    <t>№ группы</t>
  </si>
  <si>
    <t>Наименование группы</t>
  </si>
  <si>
    <t>Итого</t>
  </si>
  <si>
    <t>ОАО "Ростелеком"</t>
  </si>
  <si>
    <t>Услуги связи</t>
  </si>
  <si>
    <t>пп.1 п.8.8.2. части 8.8.</t>
  </si>
  <si>
    <t>ООО "РН-Карт-Томск"</t>
  </si>
  <si>
    <t>ГСМ (бензин)</t>
  </si>
  <si>
    <t>Бензин и дизельное топливо</t>
  </si>
  <si>
    <t>Данные на</t>
  </si>
  <si>
    <t>Учет закупок одноименной продукции (малые закупки) (для упрощения учета используется классификация, предусмотренная Приказом Минэкономразвития РФ №273 от 07.06.2011 г.)</t>
  </si>
  <si>
    <t>Подано заявок на участие</t>
  </si>
  <si>
    <t>Организация спортмероприятий</t>
  </si>
  <si>
    <t>Начальная цена</t>
  </si>
  <si>
    <t>Договор расторгнут</t>
  </si>
  <si>
    <t>Изменение суммы</t>
  </si>
  <si>
    <t>расторгнуто договоров</t>
  </si>
  <si>
    <t>5810413/0075Д</t>
  </si>
  <si>
    <t>Услуги по ремонту транспортных средств</t>
  </si>
  <si>
    <t>№31300092045 от 09.01.2013</t>
  </si>
  <si>
    <t>№31300092023 от 09.01.2013</t>
  </si>
  <si>
    <t>Канцелярские товары, канц.принадлежности бумажные</t>
  </si>
  <si>
    <t>Услуги по канализации, удалению отходов, сан. Обработке и аналогичные услуги</t>
  </si>
  <si>
    <t>Производственное и промышленное оборудование</t>
  </si>
  <si>
    <t>Кол-во измененных</t>
  </si>
  <si>
    <t>Сумма расторгнутых</t>
  </si>
  <si>
    <t>изменено договоров</t>
  </si>
  <si>
    <t>Препараты и средства медицинские прочие</t>
  </si>
  <si>
    <t>Металлы и изделия из металла, а также услуги по их производству</t>
  </si>
  <si>
    <t>Хим.вещества, хим.продукты и хим.волокна, а также услуги по их производству</t>
  </si>
  <si>
    <t>Полимерные изделия и услуги по их производству</t>
  </si>
  <si>
    <t>Товары спротивные</t>
  </si>
  <si>
    <t>Услуги в области коммерческой и технической деятельности прочие, не включенные в другие группировки</t>
  </si>
  <si>
    <t>субсидия</t>
  </si>
  <si>
    <t>В соответствии с пп.1 и пп.2, пп. 2.1 п. 8.8.2 Положения (ест.монополии, ресурсоснабжение, аренда)</t>
  </si>
  <si>
    <t>Услуги по аренде машин и оборудования</t>
  </si>
  <si>
    <t>Услуги по розничной торговле</t>
  </si>
  <si>
    <t>Услуги в области кино, радиовещания, телевидения, театра и видах искусства прочих</t>
  </si>
  <si>
    <t>Услуги в области образования прочие</t>
  </si>
  <si>
    <t>Продукция растениеводства</t>
  </si>
  <si>
    <t>Мыло и моющие ср-ва, чистящие и полирующие препараты, косметические средства</t>
  </si>
  <si>
    <t>Текстильные изделия и услуги по их производству</t>
  </si>
  <si>
    <t>Целлюлоза, бумага и изделия из бумаги, услуги</t>
  </si>
  <si>
    <t>Услуги по аренде предметов личного пользования</t>
  </si>
  <si>
    <t>Услуги ресторанов</t>
  </si>
  <si>
    <t>Хозяйственно-бытовые товары</t>
  </si>
  <si>
    <t>Бытовая техника. Офисная техника и электроника</t>
  </si>
  <si>
    <t>Печатная продукция</t>
  </si>
  <si>
    <t>Услуги электросвязи</t>
  </si>
  <si>
    <t>Резиновые изделия и услуги по их производству</t>
  </si>
  <si>
    <t>Услуги в сфере обеспечения безопасности</t>
  </si>
  <si>
    <t>Нефть и услуги, связанные с добычей нефти, продукты нефтепереработки</t>
  </si>
  <si>
    <t>Полиграфические услуги</t>
  </si>
  <si>
    <t>Строительные материалы и стоительные смеси</t>
  </si>
  <si>
    <t>Электрооборудование</t>
  </si>
  <si>
    <t>Осветительное оборудование</t>
  </si>
  <si>
    <t>ООО "Кристоффер"</t>
  </si>
  <si>
    <t>ФЕВРАЛЬ (дата регистрации обязательства)</t>
  </si>
  <si>
    <t>ООО "Маршалл"</t>
  </si>
  <si>
    <t>Спортивные товары (крепления, кольца на палки)</t>
  </si>
  <si>
    <t>Услуги по ремонту бытовых товаров и предметов личного пользования</t>
  </si>
  <si>
    <t>ООО ИСА "СТО"</t>
  </si>
  <si>
    <t>Рекламные услуги</t>
  </si>
  <si>
    <t>Услуги в области рекламы</t>
  </si>
  <si>
    <t>Юридические услуги и услуги в бласти коммерческой деятельности</t>
  </si>
  <si>
    <t>Услуги транспорта</t>
  </si>
  <si>
    <t>Жилищно-коммунальные услуги</t>
  </si>
  <si>
    <t>ИП Стерехова</t>
  </si>
  <si>
    <t>Зап.части</t>
  </si>
  <si>
    <t>Автотранспорт, автозапчасти и аксессуары</t>
  </si>
  <si>
    <t>Услуги, связанные с деятельностью по использованию компьютеров</t>
  </si>
  <si>
    <t>Мебель и услуги в производстве мебели</t>
  </si>
  <si>
    <t>Услуги гостиниц и обслуживания</t>
  </si>
  <si>
    <t>В соответствии с пп.1 и пп.2, пп. 2.1 п. 8.8.2 Положения (ест.монополии, ресурсоснабжение,аренда)</t>
  </si>
  <si>
    <t>Работы по строительству, реконструкции, кап.ремонту</t>
  </si>
  <si>
    <t>Системные и прикладные программные средства</t>
  </si>
  <si>
    <t>МАРТ (дата регистрации обязательства)</t>
  </si>
  <si>
    <t>ЗАО "ЦП и НТП "ПИРАНТ-Т"</t>
  </si>
  <si>
    <t>Услуги по провед.занятий по пожарному минимуму</t>
  </si>
  <si>
    <t>Приложение 2 к договору 130110-17КП</t>
  </si>
  <si>
    <t>химчистка, ср-во для чистки полов</t>
  </si>
  <si>
    <t>пылесос химчистка</t>
  </si>
  <si>
    <t>Стекло</t>
  </si>
  <si>
    <t>Одежда и услуги по производству</t>
  </si>
  <si>
    <t>Емкости и резервуары из металла</t>
  </si>
  <si>
    <t>Средства измерений</t>
  </si>
  <si>
    <t>Услуги по финансовомупосредничеству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</si>
</sst>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[$-419]d\ mmm\ yy;@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1">
    <xf numFmtId="0" fontId="0" fillId="0" borderId="0" xfId="0"/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wrapText="1" shrinkToFit="1"/>
    </xf>
    <xf numFmtId="44" fontId="3" fillId="0" borderId="4" xfId="1" applyFont="1" applyBorder="1" applyAlignment="1">
      <alignment wrapText="1" shrinkToFit="1"/>
    </xf>
    <xf numFmtId="0" fontId="3" fillId="0" borderId="0" xfId="0" applyFont="1" applyAlignment="1">
      <alignment wrapText="1" shrinkToFit="1"/>
    </xf>
    <xf numFmtId="0" fontId="3" fillId="0" borderId="4" xfId="1" applyNumberFormat="1" applyFont="1" applyBorder="1" applyAlignment="1">
      <alignment wrapText="1" shrinkToFit="1"/>
    </xf>
    <xf numFmtId="0" fontId="3" fillId="0" borderId="4" xfId="0" applyNumberFormat="1" applyFont="1" applyBorder="1" applyAlignment="1">
      <alignment wrapText="1" shrinkToFit="1"/>
    </xf>
    <xf numFmtId="0" fontId="3" fillId="0" borderId="0" xfId="0" applyNumberFormat="1" applyFont="1" applyAlignment="1">
      <alignment wrapText="1" shrinkToFit="1"/>
    </xf>
    <xf numFmtId="0" fontId="3" fillId="0" borderId="11" xfId="0" applyFont="1" applyBorder="1" applyAlignment="1">
      <alignment wrapText="1" shrinkToFit="1"/>
    </xf>
    <xf numFmtId="0" fontId="3" fillId="0" borderId="5" xfId="0" applyFont="1" applyBorder="1" applyAlignment="1">
      <alignment wrapText="1" shrinkToFit="1"/>
    </xf>
    <xf numFmtId="0" fontId="3" fillId="0" borderId="1" xfId="0" applyFont="1" applyBorder="1" applyAlignment="1">
      <alignment wrapText="1" shrinkToFit="1"/>
    </xf>
    <xf numFmtId="0" fontId="3" fillId="0" borderId="2" xfId="0" applyNumberFormat="1" applyFont="1" applyBorder="1" applyAlignment="1">
      <alignment wrapText="1" shrinkToFit="1"/>
    </xf>
    <xf numFmtId="44" fontId="3" fillId="0" borderId="2" xfId="1" applyFont="1" applyBorder="1" applyAlignment="1">
      <alignment wrapText="1" shrinkToFit="1"/>
    </xf>
    <xf numFmtId="0" fontId="4" fillId="0" borderId="0" xfId="0" applyFont="1" applyBorder="1" applyAlignment="1">
      <alignment wrapText="1" shrinkToFit="1"/>
    </xf>
    <xf numFmtId="44" fontId="4" fillId="0" borderId="0" xfId="1" applyFont="1" applyBorder="1" applyAlignment="1">
      <alignment wrapText="1" shrinkToFit="1"/>
    </xf>
    <xf numFmtId="14" fontId="4" fillId="0" borderId="13" xfId="0" applyNumberFormat="1" applyFont="1" applyBorder="1" applyAlignment="1">
      <alignment wrapText="1" shrinkToFit="1"/>
    </xf>
    <xf numFmtId="44" fontId="4" fillId="0" borderId="16" xfId="1" applyFont="1" applyBorder="1" applyAlignment="1">
      <alignment wrapText="1" shrinkToFit="1"/>
    </xf>
    <xf numFmtId="0" fontId="4" fillId="0" borderId="18" xfId="0" applyFont="1" applyBorder="1" applyAlignment="1">
      <alignment wrapText="1" shrinkToFit="1"/>
    </xf>
    <xf numFmtId="44" fontId="4" fillId="0" borderId="19" xfId="1" applyFont="1" applyBorder="1" applyAlignment="1">
      <alignment wrapText="1" shrinkToFit="1"/>
    </xf>
    <xf numFmtId="14" fontId="4" fillId="0" borderId="13" xfId="0" applyNumberFormat="1" applyFont="1" applyBorder="1" applyAlignment="1">
      <alignment horizontal="left" wrapText="1" shrinkToFit="1"/>
    </xf>
    <xf numFmtId="44" fontId="2" fillId="2" borderId="7" xfId="1" applyFont="1" applyFill="1" applyBorder="1" applyAlignment="1">
      <alignment horizontal="center" vertical="center" wrapText="1" shrinkToFit="1"/>
    </xf>
    <xf numFmtId="44" fontId="2" fillId="2" borderId="8" xfId="1" applyFont="1" applyFill="1" applyBorder="1" applyAlignment="1">
      <alignment horizontal="center" vertical="center" wrapText="1" shrinkToFit="1"/>
    </xf>
    <xf numFmtId="44" fontId="2" fillId="2" borderId="10" xfId="1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left" wrapText="1" shrinkToFit="1"/>
    </xf>
    <xf numFmtId="0" fontId="4" fillId="0" borderId="13" xfId="0" applyFont="1" applyBorder="1" applyAlignment="1">
      <alignment wrapText="1" shrinkToFit="1"/>
    </xf>
    <xf numFmtId="0" fontId="4" fillId="0" borderId="15" xfId="0" applyFont="1" applyBorder="1" applyAlignment="1">
      <alignment wrapText="1" shrinkToFit="1"/>
    </xf>
    <xf numFmtId="44" fontId="3" fillId="0" borderId="1" xfId="1" applyFont="1" applyBorder="1" applyAlignment="1">
      <alignment wrapText="1" shrinkToFit="1"/>
    </xf>
    <xf numFmtId="44" fontId="4" fillId="0" borderId="14" xfId="1" applyFont="1" applyBorder="1" applyAlignment="1">
      <alignment wrapText="1" shrinkToFit="1"/>
    </xf>
    <xf numFmtId="0" fontId="0" fillId="0" borderId="4" xfId="0" applyBorder="1"/>
    <xf numFmtId="44" fontId="3" fillId="4" borderId="4" xfId="1" applyFont="1" applyFill="1" applyBorder="1" applyAlignment="1">
      <alignment wrapText="1" shrinkToFit="1"/>
    </xf>
    <xf numFmtId="0" fontId="6" fillId="4" borderId="4" xfId="1" applyNumberFormat="1" applyFont="1" applyFill="1" applyBorder="1" applyAlignment="1">
      <alignment horizontal="left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14" fontId="3" fillId="0" borderId="4" xfId="0" applyNumberFormat="1" applyFont="1" applyBorder="1" applyAlignment="1">
      <alignment wrapText="1" shrinkToFit="1"/>
    </xf>
    <xf numFmtId="0" fontId="3" fillId="5" borderId="5" xfId="0" applyFont="1" applyFill="1" applyBorder="1" applyAlignment="1">
      <alignment wrapText="1" shrinkToFit="1"/>
    </xf>
    <xf numFmtId="44" fontId="3" fillId="5" borderId="5" xfId="0" applyNumberFormat="1" applyFont="1" applyFill="1" applyBorder="1" applyAlignment="1">
      <alignment wrapText="1" shrinkToFit="1"/>
    </xf>
    <xf numFmtId="0" fontId="3" fillId="0" borderId="1" xfId="0" applyFont="1" applyBorder="1" applyAlignment="1">
      <alignment horizontal="center" vertical="center" wrapText="1" shrinkToFit="1"/>
    </xf>
    <xf numFmtId="14" fontId="4" fillId="0" borderId="13" xfId="0" applyNumberFormat="1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 shrinkToFit="1"/>
    </xf>
    <xf numFmtId="0" fontId="3" fillId="0" borderId="2" xfId="0" applyNumberFormat="1" applyFont="1" applyBorder="1" applyAlignment="1">
      <alignment horizontal="center" vertical="center" wrapText="1" shrinkToFit="1"/>
    </xf>
    <xf numFmtId="0" fontId="0" fillId="0" borderId="4" xfId="0" applyBorder="1" applyAlignment="1">
      <alignment wrapText="1" shrinkToFit="1"/>
    </xf>
    <xf numFmtId="44" fontId="0" fillId="0" borderId="4" xfId="1" applyFont="1" applyBorder="1" applyAlignment="1">
      <alignment horizontal="center"/>
    </xf>
    <xf numFmtId="0" fontId="3" fillId="6" borderId="4" xfId="0" applyFont="1" applyFill="1" applyBorder="1" applyAlignment="1">
      <alignment horizontal="center" vertical="center" wrapText="1" shrinkToFit="1"/>
    </xf>
    <xf numFmtId="44" fontId="3" fillId="6" borderId="2" xfId="1" applyFont="1" applyFill="1" applyBorder="1" applyAlignment="1">
      <alignment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left" wrapText="1" shrinkToFit="1"/>
    </xf>
    <xf numFmtId="44" fontId="2" fillId="2" borderId="7" xfId="1" applyFont="1" applyFill="1" applyBorder="1" applyAlignment="1">
      <alignment horizontal="center" vertical="center" wrapText="1" shrinkToFit="1"/>
    </xf>
    <xf numFmtId="44" fontId="2" fillId="2" borderId="8" xfId="1" applyFont="1" applyFill="1" applyBorder="1" applyAlignment="1">
      <alignment horizontal="center" vertical="center" wrapText="1" shrinkToFit="1"/>
    </xf>
    <xf numFmtId="44" fontId="2" fillId="2" borderId="10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44" fontId="3" fillId="0" borderId="5" xfId="0" applyNumberFormat="1" applyFont="1" applyBorder="1" applyAlignment="1">
      <alignment wrapText="1" shrinkToFit="1"/>
    </xf>
    <xf numFmtId="0" fontId="3" fillId="5" borderId="5" xfId="0" applyNumberFormat="1" applyFont="1" applyFill="1" applyBorder="1" applyAlignment="1">
      <alignment wrapText="1" shrinkToFit="1"/>
    </xf>
    <xf numFmtId="0" fontId="3" fillId="0" borderId="5" xfId="0" applyNumberFormat="1" applyFont="1" applyBorder="1" applyAlignment="1">
      <alignment wrapText="1" shrinkToFit="1"/>
    </xf>
    <xf numFmtId="0" fontId="7" fillId="5" borderId="5" xfId="0" applyFont="1" applyFill="1" applyBorder="1" applyAlignment="1">
      <alignment wrapText="1" shrinkToFit="1"/>
    </xf>
    <xf numFmtId="0" fontId="7" fillId="0" borderId="5" xfId="0" applyFont="1" applyBorder="1" applyAlignment="1">
      <alignment wrapText="1" shrinkToFit="1"/>
    </xf>
    <xf numFmtId="0" fontId="3" fillId="7" borderId="4" xfId="0" applyFont="1" applyFill="1" applyBorder="1" applyAlignment="1">
      <alignment wrapText="1" shrinkToFit="1"/>
    </xf>
    <xf numFmtId="44" fontId="3" fillId="0" borderId="4" xfId="0" applyNumberFormat="1" applyFont="1" applyBorder="1" applyAlignment="1">
      <alignment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wrapText="1" shrinkToFit="1"/>
    </xf>
    <xf numFmtId="0" fontId="3" fillId="8" borderId="4" xfId="0" applyFont="1" applyFill="1" applyBorder="1" applyAlignment="1">
      <alignment horizontal="center" vertical="center" wrapText="1" shrinkToFit="1"/>
    </xf>
    <xf numFmtId="44" fontId="3" fillId="8" borderId="4" xfId="1" applyFont="1" applyFill="1" applyBorder="1" applyAlignment="1">
      <alignment horizontal="center" vertical="center" wrapText="1" shrinkToFit="1"/>
    </xf>
    <xf numFmtId="0" fontId="3" fillId="8" borderId="4" xfId="1" applyNumberFormat="1" applyFont="1" applyFill="1" applyBorder="1" applyAlignment="1">
      <alignment horizontal="center" vertical="center" wrapText="1" shrinkToFit="1"/>
    </xf>
    <xf numFmtId="0" fontId="3" fillId="8" borderId="0" xfId="0" applyFont="1" applyFill="1" applyAlignment="1">
      <alignment horizontal="center" vertical="center" wrapText="1" shrinkToFit="1"/>
    </xf>
    <xf numFmtId="0" fontId="3" fillId="8" borderId="1" xfId="0" applyFont="1" applyFill="1" applyBorder="1" applyAlignment="1">
      <alignment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3" fillId="6" borderId="4" xfId="0" applyFont="1" applyFill="1" applyBorder="1" applyAlignment="1">
      <alignment wrapText="1" shrinkToFit="1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 wrapText="1" shrinkToFit="1"/>
    </xf>
    <xf numFmtId="44" fontId="8" fillId="0" borderId="4" xfId="1" applyFont="1" applyBorder="1" applyAlignment="1">
      <alignment horizontal="left"/>
    </xf>
    <xf numFmtId="22" fontId="8" fillId="0" borderId="4" xfId="0" applyNumberFormat="1" applyFont="1" applyBorder="1" applyAlignment="1">
      <alignment horizontal="left"/>
    </xf>
    <xf numFmtId="0" fontId="8" fillId="0" borderId="0" xfId="0" applyFont="1" applyAlignment="1">
      <alignment horizontal="left"/>
    </xf>
    <xf numFmtId="0" fontId="9" fillId="3" borderId="4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left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16" fontId="3" fillId="0" borderId="4" xfId="0" applyNumberFormat="1" applyFont="1" applyBorder="1" applyAlignment="1">
      <alignment wrapText="1" shrinkToFit="1"/>
    </xf>
    <xf numFmtId="49" fontId="3" fillId="0" borderId="1" xfId="0" applyNumberFormat="1" applyFont="1" applyBorder="1" applyAlignment="1">
      <alignment horizontal="center" vertical="center" wrapText="1" shrinkToFit="1"/>
    </xf>
    <xf numFmtId="49" fontId="4" fillId="0" borderId="13" xfId="0" applyNumberFormat="1" applyFont="1" applyBorder="1" applyAlignment="1">
      <alignment horizontal="center" vertical="center" wrapText="1" shrinkToFit="1"/>
    </xf>
    <xf numFmtId="49" fontId="4" fillId="0" borderId="0" xfId="0" applyNumberFormat="1" applyFont="1" applyBorder="1" applyAlignment="1">
      <alignment horizontal="center" vertical="center" wrapText="1" shrinkToFit="1"/>
    </xf>
    <xf numFmtId="49" fontId="4" fillId="0" borderId="18" xfId="0" applyNumberFormat="1" applyFont="1" applyBorder="1" applyAlignment="1">
      <alignment horizontal="center" vertical="center" wrapText="1" shrinkToFit="1"/>
    </xf>
    <xf numFmtId="49" fontId="3" fillId="0" borderId="2" xfId="0" applyNumberFormat="1" applyFont="1" applyBorder="1" applyAlignment="1">
      <alignment horizontal="center" vertical="center" wrapText="1" shrinkToFit="1"/>
    </xf>
    <xf numFmtId="0" fontId="3" fillId="8" borderId="4" xfId="0" applyFont="1" applyFill="1" applyBorder="1" applyAlignment="1">
      <alignment wrapText="1" shrinkToFit="1"/>
    </xf>
    <xf numFmtId="44" fontId="3" fillId="8" borderId="4" xfId="1" applyFont="1" applyFill="1" applyBorder="1" applyAlignment="1">
      <alignment wrapText="1" shrinkToFit="1"/>
    </xf>
    <xf numFmtId="0" fontId="3" fillId="8" borderId="4" xfId="1" applyNumberFormat="1" applyFont="1" applyFill="1" applyBorder="1" applyAlignment="1">
      <alignment wrapText="1" shrinkToFit="1"/>
    </xf>
    <xf numFmtId="0" fontId="3" fillId="8" borderId="0" xfId="0" applyFont="1" applyFill="1" applyAlignment="1">
      <alignment wrapText="1" shrinkToFit="1"/>
    </xf>
    <xf numFmtId="44" fontId="3" fillId="6" borderId="4" xfId="1" applyFont="1" applyFill="1" applyBorder="1" applyAlignment="1">
      <alignment wrapText="1" shrinkToFit="1"/>
    </xf>
    <xf numFmtId="0" fontId="3" fillId="6" borderId="4" xfId="1" applyNumberFormat="1" applyFont="1" applyFill="1" applyBorder="1" applyAlignment="1">
      <alignment wrapText="1" shrinkToFit="1"/>
    </xf>
    <xf numFmtId="0" fontId="3" fillId="6" borderId="0" xfId="0" applyFont="1" applyFill="1" applyAlignment="1">
      <alignment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3" fillId="8" borderId="1" xfId="0" applyFont="1" applyFill="1" applyBorder="1" applyAlignment="1">
      <alignment wrapText="1" shrinkToFit="1"/>
    </xf>
    <xf numFmtId="16" fontId="3" fillId="6" borderId="4" xfId="0" applyNumberFormat="1" applyFont="1" applyFill="1" applyBorder="1" applyAlignment="1">
      <alignment wrapText="1" shrinkToFit="1"/>
    </xf>
    <xf numFmtId="0" fontId="2" fillId="2" borderId="5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14" fontId="3" fillId="0" borderId="4" xfId="0" applyNumberFormat="1" applyFont="1" applyBorder="1" applyAlignment="1">
      <alignment horizontal="center" vertical="center" wrapText="1" shrinkToFit="1"/>
    </xf>
    <xf numFmtId="44" fontId="3" fillId="0" borderId="4" xfId="1" applyFont="1" applyBorder="1" applyAlignment="1">
      <alignment horizontal="center" vertical="center" wrapText="1" shrinkToFit="1"/>
    </xf>
    <xf numFmtId="0" fontId="3" fillId="0" borderId="4" xfId="1" applyNumberFormat="1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2" fillId="9" borderId="4" xfId="0" applyFont="1" applyFill="1" applyBorder="1" applyAlignment="1">
      <alignment wrapText="1" shrinkToFit="1"/>
    </xf>
    <xf numFmtId="44" fontId="3" fillId="9" borderId="4" xfId="1" applyFont="1" applyFill="1" applyBorder="1" applyAlignment="1">
      <alignment wrapText="1" shrinkToFit="1"/>
    </xf>
    <xf numFmtId="16" fontId="3" fillId="6" borderId="4" xfId="0" applyNumberFormat="1" applyFont="1" applyFill="1" applyBorder="1" applyAlignment="1">
      <alignment horizontal="center" vertical="center" wrapText="1" shrinkToFit="1"/>
    </xf>
    <xf numFmtId="0" fontId="3" fillId="9" borderId="4" xfId="0" applyFont="1" applyFill="1" applyBorder="1" applyAlignment="1">
      <alignment wrapText="1" shrinkToFit="1"/>
    </xf>
    <xf numFmtId="0" fontId="9" fillId="3" borderId="4" xfId="1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44" fontId="0" fillId="0" borderId="0" xfId="0" applyNumberFormat="1"/>
    <xf numFmtId="44" fontId="3" fillId="0" borderId="1" xfId="1" applyFont="1" applyBorder="1" applyAlignment="1">
      <alignment horizontal="left" wrapText="1" shrinkToFit="1"/>
    </xf>
    <xf numFmtId="44" fontId="4" fillId="0" borderId="14" xfId="1" applyFont="1" applyBorder="1" applyAlignment="1">
      <alignment horizontal="left" wrapText="1" shrinkToFit="1"/>
    </xf>
    <xf numFmtId="44" fontId="4" fillId="0" borderId="16" xfId="1" applyFont="1" applyBorder="1" applyAlignment="1">
      <alignment horizontal="left" wrapText="1" shrinkToFit="1"/>
    </xf>
    <xf numFmtId="44" fontId="4" fillId="0" borderId="19" xfId="1" applyFont="1" applyBorder="1" applyAlignment="1">
      <alignment horizontal="left" wrapText="1" shrinkToFit="1"/>
    </xf>
    <xf numFmtId="44" fontId="3" fillId="0" borderId="2" xfId="1" applyFont="1" applyBorder="1" applyAlignment="1">
      <alignment horizontal="left" wrapText="1" shrinkToFit="1"/>
    </xf>
    <xf numFmtId="44" fontId="3" fillId="0" borderId="4" xfId="1" applyFont="1" applyBorder="1" applyAlignment="1">
      <alignment horizontal="left" vertical="center" wrapText="1" shrinkToFit="1"/>
    </xf>
    <xf numFmtId="44" fontId="3" fillId="0" borderId="4" xfId="1" applyFont="1" applyBorder="1" applyAlignment="1">
      <alignment horizontal="left" wrapText="1" shrinkToFit="1"/>
    </xf>
    <xf numFmtId="44" fontId="8" fillId="0" borderId="4" xfId="1" applyFont="1" applyBorder="1" applyAlignment="1">
      <alignment horizontal="center" vertical="center"/>
    </xf>
    <xf numFmtId="44" fontId="9" fillId="3" borderId="4" xfId="1" applyFont="1" applyFill="1" applyBorder="1" applyAlignment="1">
      <alignment horizontal="center" vertical="center"/>
    </xf>
    <xf numFmtId="44" fontId="9" fillId="0" borderId="4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 shrinkToFit="1"/>
    </xf>
    <xf numFmtId="0" fontId="3" fillId="8" borderId="1" xfId="0" applyFont="1" applyFill="1" applyBorder="1" applyAlignment="1">
      <alignment horizontal="center" vertical="center" wrapText="1" shrinkToFit="1"/>
    </xf>
    <xf numFmtId="0" fontId="3" fillId="8" borderId="20" xfId="0" applyFont="1" applyFill="1" applyBorder="1" applyAlignment="1">
      <alignment horizontal="center" vertical="center" wrapText="1" shrinkToFit="1"/>
    </xf>
    <xf numFmtId="0" fontId="3" fillId="8" borderId="2" xfId="0" applyFont="1" applyFill="1" applyBorder="1" applyAlignment="1">
      <alignment horizontal="center" vertical="center" wrapText="1" shrinkToFit="1"/>
    </xf>
    <xf numFmtId="0" fontId="3" fillId="8" borderId="1" xfId="0" applyFont="1" applyFill="1" applyBorder="1" applyAlignment="1">
      <alignment horizontal="center" wrapText="1" shrinkToFit="1"/>
    </xf>
    <xf numFmtId="0" fontId="3" fillId="8" borderId="20" xfId="0" applyFont="1" applyFill="1" applyBorder="1" applyAlignment="1">
      <alignment horizontal="center" wrapText="1" shrinkToFit="1"/>
    </xf>
    <xf numFmtId="0" fontId="3" fillId="8" borderId="2" xfId="0" applyFont="1" applyFill="1" applyBorder="1" applyAlignment="1">
      <alignment horizontal="center" wrapText="1" shrinkToFit="1"/>
    </xf>
    <xf numFmtId="0" fontId="3" fillId="0" borderId="1" xfId="0" applyFont="1" applyBorder="1" applyAlignment="1">
      <alignment horizontal="center" wrapText="1" shrinkToFit="1"/>
    </xf>
    <xf numFmtId="0" fontId="3" fillId="0" borderId="2" xfId="0" applyFont="1" applyBorder="1" applyAlignment="1">
      <alignment horizont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16" fontId="3" fillId="0" borderId="1" xfId="0" applyNumberFormat="1" applyFont="1" applyBorder="1" applyAlignment="1">
      <alignment horizontal="center" vertical="center" wrapText="1" shrinkToFit="1"/>
    </xf>
    <xf numFmtId="16" fontId="3" fillId="0" borderId="20" xfId="0" applyNumberFormat="1" applyFont="1" applyBorder="1" applyAlignment="1">
      <alignment horizontal="center" vertical="center" wrapText="1" shrinkToFit="1"/>
    </xf>
    <xf numFmtId="16" fontId="3" fillId="0" borderId="2" xfId="0" applyNumberFormat="1" applyFont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wrapText="1" shrinkToFit="1"/>
    </xf>
    <xf numFmtId="16" fontId="3" fillId="0" borderId="1" xfId="0" applyNumberFormat="1" applyFont="1" applyBorder="1" applyAlignment="1">
      <alignment horizontal="center" wrapText="1" shrinkToFit="1"/>
    </xf>
    <xf numFmtId="16" fontId="3" fillId="0" borderId="20" xfId="0" applyNumberFormat="1" applyFont="1" applyBorder="1" applyAlignment="1">
      <alignment horizontal="center" wrapText="1" shrinkToFit="1"/>
    </xf>
    <xf numFmtId="16" fontId="3" fillId="0" borderId="2" xfId="0" applyNumberFormat="1" applyFont="1" applyBorder="1" applyAlignment="1">
      <alignment horizontal="center" wrapText="1" shrinkToFit="1"/>
    </xf>
    <xf numFmtId="14" fontId="3" fillId="8" borderId="1" xfId="0" applyNumberFormat="1" applyFont="1" applyFill="1" applyBorder="1" applyAlignment="1">
      <alignment horizontal="center" wrapText="1" shrinkToFit="1"/>
    </xf>
    <xf numFmtId="14" fontId="3" fillId="8" borderId="20" xfId="0" applyNumberFormat="1" applyFont="1" applyFill="1" applyBorder="1" applyAlignment="1">
      <alignment horizontal="center" wrapText="1" shrinkToFit="1"/>
    </xf>
    <xf numFmtId="14" fontId="3" fillId="8" borderId="2" xfId="0" applyNumberFormat="1" applyFont="1" applyFill="1" applyBorder="1" applyAlignment="1">
      <alignment horizontal="center" wrapText="1" shrinkToFit="1"/>
    </xf>
    <xf numFmtId="14" fontId="3" fillId="8" borderId="1" xfId="0" applyNumberFormat="1" applyFont="1" applyFill="1" applyBorder="1" applyAlignment="1">
      <alignment horizontal="center" vertical="center" wrapText="1" shrinkToFit="1"/>
    </xf>
    <xf numFmtId="14" fontId="3" fillId="8" borderId="20" xfId="0" applyNumberFormat="1" applyFont="1" applyFill="1" applyBorder="1" applyAlignment="1">
      <alignment horizontal="center" vertical="center" wrapText="1" shrinkToFit="1"/>
    </xf>
    <xf numFmtId="14" fontId="3" fillId="8" borderId="2" xfId="0" applyNumberFormat="1" applyFont="1" applyFill="1" applyBorder="1" applyAlignment="1">
      <alignment horizontal="center" vertical="center" wrapText="1" shrinkToFit="1"/>
    </xf>
    <xf numFmtId="44" fontId="2" fillId="2" borderId="6" xfId="1" applyFont="1" applyFill="1" applyBorder="1" applyAlignment="1">
      <alignment horizontal="center" vertical="center" wrapText="1" shrinkToFit="1"/>
    </xf>
    <xf numFmtId="44" fontId="2" fillId="2" borderId="7" xfId="1" applyFont="1" applyFill="1" applyBorder="1" applyAlignment="1">
      <alignment horizontal="center" vertical="center" wrapText="1" shrinkToFit="1"/>
    </xf>
    <xf numFmtId="44" fontId="2" fillId="2" borderId="3" xfId="1" applyFont="1" applyFill="1" applyBorder="1" applyAlignment="1">
      <alignment horizontal="center" vertical="center" wrapText="1" shrinkToFit="1"/>
    </xf>
    <xf numFmtId="44" fontId="2" fillId="2" borderId="8" xfId="1" applyFont="1" applyFill="1" applyBorder="1" applyAlignment="1">
      <alignment horizontal="center" vertical="center" wrapText="1" shrinkToFit="1"/>
    </xf>
    <xf numFmtId="44" fontId="2" fillId="2" borderId="9" xfId="1" applyFont="1" applyFill="1" applyBorder="1" applyAlignment="1">
      <alignment horizontal="center" vertical="center" wrapText="1" shrinkToFit="1"/>
    </xf>
    <xf numFmtId="44" fontId="2" fillId="2" borderId="10" xfId="1" applyFont="1" applyFill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left" wrapText="1" shrinkToFit="1"/>
    </xf>
    <xf numFmtId="0" fontId="4" fillId="0" borderId="18" xfId="0" applyFont="1" applyBorder="1" applyAlignment="1">
      <alignment horizontal="left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6" borderId="4" xfId="0" applyFont="1" applyFill="1" applyBorder="1" applyAlignment="1">
      <alignment horizontal="center" vertical="center" wrapText="1" shrinkToFit="1"/>
    </xf>
    <xf numFmtId="44" fontId="2" fillId="2" borderId="4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0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left" wrapText="1" shrinkToFit="1"/>
    </xf>
    <xf numFmtId="49" fontId="4" fillId="0" borderId="0" xfId="0" applyNumberFormat="1" applyFont="1" applyBorder="1" applyAlignment="1">
      <alignment horizontal="left" wrapText="1" shrinkToFit="1"/>
    </xf>
    <xf numFmtId="0" fontId="4" fillId="0" borderId="15" xfId="0" applyFont="1" applyBorder="1" applyAlignment="1">
      <alignment horizontal="left" wrapText="1" shrinkToFit="1"/>
    </xf>
    <xf numFmtId="0" fontId="4" fillId="0" borderId="15" xfId="0" applyFont="1" applyBorder="1" applyAlignment="1">
      <alignment horizontal="right" wrapText="1" shrinkToFit="1"/>
    </xf>
    <xf numFmtId="0" fontId="4" fillId="0" borderId="0" xfId="0" applyFont="1" applyBorder="1" applyAlignment="1">
      <alignment horizontal="right" wrapText="1" shrinkToFit="1"/>
    </xf>
    <xf numFmtId="0" fontId="5" fillId="4" borderId="23" xfId="0" applyFont="1" applyFill="1" applyBorder="1" applyAlignment="1">
      <alignment horizontal="center" vertical="center" wrapText="1" shrinkToFit="1"/>
    </xf>
    <xf numFmtId="0" fontId="5" fillId="4" borderId="21" xfId="0" applyFont="1" applyFill="1" applyBorder="1" applyAlignment="1">
      <alignment horizontal="center" vertical="center" wrapText="1" shrinkToFit="1"/>
    </xf>
    <xf numFmtId="0" fontId="5" fillId="4" borderId="7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0" xfId="0" applyFont="1" applyFill="1" applyBorder="1" applyAlignment="1">
      <alignment horizontal="center" vertical="center" wrapText="1" shrinkToFit="1"/>
    </xf>
    <xf numFmtId="0" fontId="5" fillId="4" borderId="8" xfId="0" applyFont="1" applyFill="1" applyBorder="1" applyAlignment="1">
      <alignment horizontal="center" vertical="center" wrapText="1" shrinkToFit="1"/>
    </xf>
    <xf numFmtId="0" fontId="5" fillId="4" borderId="24" xfId="0" applyFont="1" applyFill="1" applyBorder="1" applyAlignment="1">
      <alignment horizontal="center" vertical="center" wrapText="1" shrinkToFit="1"/>
    </xf>
    <xf numFmtId="0" fontId="5" fillId="4" borderId="22" xfId="0" applyFont="1" applyFill="1" applyBorder="1" applyAlignment="1">
      <alignment horizontal="center" vertical="center" wrapText="1" shrinkToFit="1"/>
    </xf>
    <xf numFmtId="0" fontId="5" fillId="4" borderId="10" xfId="0" applyFont="1" applyFill="1" applyBorder="1" applyAlignment="1">
      <alignment horizontal="center" vertical="center" wrapText="1" shrinkToFit="1"/>
    </xf>
    <xf numFmtId="164" fontId="2" fillId="2" borderId="4" xfId="0" applyNumberFormat="1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textRotation="90" wrapText="1" shrinkToFit="1"/>
    </xf>
    <xf numFmtId="0" fontId="2" fillId="2" borderId="1" xfId="0" applyFont="1" applyFill="1" applyBorder="1" applyAlignment="1">
      <alignment horizontal="center" vertical="center" textRotation="90" wrapText="1" shrinkToFit="1"/>
    </xf>
    <xf numFmtId="0" fontId="2" fillId="2" borderId="20" xfId="0" applyFont="1" applyFill="1" applyBorder="1" applyAlignment="1">
      <alignment horizontal="center" vertical="center" textRotation="90" wrapText="1" shrinkToFit="1"/>
    </xf>
    <xf numFmtId="0" fontId="2" fillId="2" borderId="2" xfId="0" applyFont="1" applyFill="1" applyBorder="1" applyAlignment="1">
      <alignment horizontal="center" vertical="center" textRotation="90" wrapText="1" shrinkToFi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49" fontId="2" fillId="2" borderId="20" xfId="0" applyNumberFormat="1" applyFont="1" applyFill="1" applyBorder="1" applyAlignment="1">
      <alignment horizontal="center" vertical="center" wrapText="1" shrinkToFit="1"/>
    </xf>
    <xf numFmtId="49" fontId="2" fillId="2" borderId="2" xfId="0" applyNumberFormat="1" applyFont="1" applyFill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left" wrapText="1" shrinkToFit="1"/>
    </xf>
    <xf numFmtId="0" fontId="4" fillId="0" borderId="13" xfId="0" applyFont="1" applyBorder="1" applyAlignment="1">
      <alignment horizontal="left" wrapText="1" shrinkToFit="1"/>
    </xf>
    <xf numFmtId="0" fontId="4" fillId="0" borderId="0" xfId="0" applyFont="1" applyBorder="1" applyAlignment="1">
      <alignment horizontal="center" wrapText="1" shrinkToFit="1"/>
    </xf>
    <xf numFmtId="49" fontId="4" fillId="0" borderId="0" xfId="0" applyNumberFormat="1" applyFont="1" applyBorder="1" applyAlignment="1">
      <alignment horizontal="center" wrapText="1" shrinkToFit="1"/>
    </xf>
    <xf numFmtId="0" fontId="4" fillId="0" borderId="15" xfId="0" applyFont="1" applyBorder="1" applyAlignment="1">
      <alignment horizontal="center" wrapText="1" shrinkToFit="1"/>
    </xf>
    <xf numFmtId="16" fontId="3" fillId="8" borderId="1" xfId="0" applyNumberFormat="1" applyFont="1" applyFill="1" applyBorder="1" applyAlignment="1">
      <alignment horizontal="center" vertical="center" wrapText="1" shrinkToFit="1"/>
    </xf>
    <xf numFmtId="16" fontId="3" fillId="8" borderId="20" xfId="0" applyNumberFormat="1" applyFont="1" applyFill="1" applyBorder="1" applyAlignment="1">
      <alignment horizontal="center" vertical="center" wrapText="1" shrinkToFit="1"/>
    </xf>
    <xf numFmtId="16" fontId="3" fillId="8" borderId="2" xfId="0" applyNumberFormat="1" applyFont="1" applyFill="1" applyBorder="1" applyAlignment="1">
      <alignment horizontal="center" vertical="center" wrapText="1" shrinkToFit="1"/>
    </xf>
    <xf numFmtId="14" fontId="3" fillId="0" borderId="1" xfId="0" applyNumberFormat="1" applyFont="1" applyBorder="1" applyAlignment="1">
      <alignment horizontal="center" wrapText="1" shrinkToFit="1"/>
    </xf>
    <xf numFmtId="14" fontId="3" fillId="0" borderId="2" xfId="0" applyNumberFormat="1" applyFont="1" applyBorder="1" applyAlignment="1">
      <alignment horizontal="center" wrapText="1" shrinkToFit="1"/>
    </xf>
    <xf numFmtId="49" fontId="3" fillId="0" borderId="1" xfId="0" applyNumberFormat="1" applyFont="1" applyBorder="1" applyAlignment="1">
      <alignment horizontal="center" vertical="center" wrapText="1" shrinkToFit="1"/>
    </xf>
    <xf numFmtId="49" fontId="3" fillId="0" borderId="2" xfId="0" applyNumberFormat="1" applyFont="1" applyBorder="1" applyAlignment="1">
      <alignment horizontal="center" vertical="center" wrapText="1" shrinkToFit="1"/>
    </xf>
    <xf numFmtId="164" fontId="2" fillId="2" borderId="1" xfId="0" applyNumberFormat="1" applyFont="1" applyFill="1" applyBorder="1" applyAlignment="1">
      <alignment horizontal="center" vertical="center" wrapText="1" shrinkToFit="1"/>
    </xf>
    <xf numFmtId="164" fontId="2" fillId="2" borderId="20" xfId="0" applyNumberFormat="1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 wrapText="1" shrinkToFit="1"/>
    </xf>
    <xf numFmtId="49" fontId="3" fillId="0" borderId="20" xfId="0" applyNumberFormat="1" applyFont="1" applyBorder="1" applyAlignment="1">
      <alignment horizontal="center" vertical="center" wrapText="1" shrinkToFit="1"/>
    </xf>
    <xf numFmtId="44" fontId="2" fillId="2" borderId="4" xfId="1" applyFont="1" applyFill="1" applyBorder="1" applyAlignment="1">
      <alignment horizontal="left" vertical="center" wrapText="1" shrinkToFit="1"/>
    </xf>
    <xf numFmtId="0" fontId="8" fillId="0" borderId="6" xfId="0" applyFont="1" applyBorder="1" applyAlignment="1">
      <alignment horizontal="left" vertical="center" wrapText="1" shrinkToFit="1"/>
    </xf>
    <xf numFmtId="0" fontId="8" fillId="0" borderId="21" xfId="0" applyFont="1" applyBorder="1" applyAlignment="1">
      <alignment horizontal="left" vertical="center" wrapText="1" shrinkToFit="1"/>
    </xf>
    <xf numFmtId="0" fontId="8" fillId="0" borderId="7" xfId="0" applyFont="1" applyBorder="1" applyAlignment="1">
      <alignment horizontal="left" vertical="center" wrapText="1" shrinkToFit="1"/>
    </xf>
    <xf numFmtId="0" fontId="8" fillId="0" borderId="9" xfId="0" applyFont="1" applyBorder="1" applyAlignment="1">
      <alignment horizontal="left" vertical="center" wrapText="1" shrinkToFit="1"/>
    </xf>
    <xf numFmtId="0" fontId="8" fillId="0" borderId="22" xfId="0" applyFont="1" applyBorder="1" applyAlignment="1">
      <alignment horizontal="left" vertical="center" wrapText="1" shrinkToFit="1"/>
    </xf>
    <xf numFmtId="0" fontId="8" fillId="0" borderId="10" xfId="0" applyFont="1" applyBorder="1" applyAlignment="1">
      <alignment horizontal="left" vertical="center" wrapText="1" shrinkToFit="1"/>
    </xf>
  </cellXfs>
  <cellStyles count="2">
    <cellStyle name="Денежный" xfId="1" builtinId="4"/>
    <cellStyle name="Обычный" xfId="0" builtinId="0"/>
  </cellStyles>
  <dxfs count="7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2;&#1077;&#1088;&#1086;&#1087;&#1088;&#1080;&#1103;&#1090;&#1080;&#1103;%20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говоры"/>
      <sheetName val="Приказы"/>
      <sheetName val="Расходы субсидии"/>
      <sheetName val="Прочие договоры и заявки"/>
      <sheetName val="график запросов цен"/>
      <sheetName val="Лист1"/>
    </sheetNames>
    <sheetDataSet>
      <sheetData sheetId="0">
        <row r="3">
          <cell r="P3">
            <v>2785843.8</v>
          </cell>
          <cell r="AF3">
            <v>0</v>
          </cell>
        </row>
        <row r="4">
          <cell r="AF4">
            <v>12000</v>
          </cell>
        </row>
        <row r="5">
          <cell r="AF5">
            <v>40544.800000000003</v>
          </cell>
        </row>
        <row r="18">
          <cell r="P18">
            <v>165275</v>
          </cell>
        </row>
      </sheetData>
      <sheetData sheetId="1">
        <row r="4">
          <cell r="Q4">
            <v>522566.52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"/>
  <sheetViews>
    <sheetView view="pageBreakPreview" zoomScaleNormal="100" zoomScaleSheetLayoutView="100" workbookViewId="0">
      <pane xSplit="1" ySplit="15" topLeftCell="B16" activePane="bottomRight" state="frozen"/>
      <selection pane="topRight" activeCell="B1" sqref="B1"/>
      <selection pane="bottomLeft" activeCell="A9" sqref="A9"/>
      <selection pane="bottomRight" activeCell="N8" sqref="N8"/>
    </sheetView>
  </sheetViews>
  <sheetFormatPr defaultRowHeight="10.199999999999999" x14ac:dyDescent="0.2"/>
  <cols>
    <col min="1" max="1" width="3.44140625" style="2" customWidth="1"/>
    <col min="2" max="2" width="1.5546875" style="2" customWidth="1"/>
    <col min="3" max="3" width="3" style="2" customWidth="1"/>
    <col min="4" max="4" width="3.109375" style="2" customWidth="1"/>
    <col min="5" max="5" width="13.88671875" style="2" customWidth="1"/>
    <col min="6" max="6" width="10.33203125" style="2" customWidth="1"/>
    <col min="7" max="7" width="12" style="2" customWidth="1"/>
    <col min="8" max="8" width="12" style="74" customWidth="1"/>
    <col min="9" max="9" width="13.109375" style="2" customWidth="1"/>
    <col min="10" max="10" width="14.88671875" style="2" customWidth="1"/>
    <col min="11" max="11" width="6.44140625" style="2" customWidth="1"/>
    <col min="12" max="12" width="14" style="3" customWidth="1"/>
    <col min="13" max="13" width="13.5546875" style="2" customWidth="1"/>
    <col min="14" max="14" width="6.44140625" style="2" customWidth="1"/>
    <col min="15" max="15" width="7.88671875" style="2" customWidth="1"/>
    <col min="16" max="16" width="4.5546875" style="2" customWidth="1"/>
    <col min="17" max="17" width="11.88671875" style="2" customWidth="1"/>
    <col min="18" max="18" width="5.88671875" style="2" customWidth="1"/>
    <col min="19" max="19" width="8.88671875" style="2" customWidth="1"/>
    <col min="20" max="20" width="12.21875" style="43" customWidth="1"/>
    <col min="21" max="21" width="4.77734375" style="2" customWidth="1"/>
    <col min="22" max="22" width="8.88671875" style="3"/>
    <col min="23" max="23" width="3.5546875" style="3" customWidth="1"/>
    <col min="24" max="24" width="8.88671875" style="3"/>
    <col min="25" max="25" width="3" style="5" customWidth="1"/>
    <col min="26" max="26" width="8.88671875" style="3"/>
    <col min="27" max="27" width="3.33203125" style="5" customWidth="1"/>
    <col min="28" max="28" width="8.88671875" style="3"/>
    <col min="29" max="29" width="3.21875" style="5" customWidth="1"/>
    <col min="30" max="31" width="8.88671875" style="3"/>
    <col min="32" max="68" width="8.88671875" style="2"/>
    <col min="69" max="16384" width="8.88671875" style="4"/>
  </cols>
  <sheetData>
    <row r="1" spans="1:82" ht="10.8" thickBot="1" x14ac:dyDescent="0.25">
      <c r="B1" s="10"/>
      <c r="C1" s="10"/>
      <c r="D1" s="10"/>
      <c r="E1" s="10"/>
      <c r="F1" s="10"/>
      <c r="G1" s="10"/>
      <c r="H1" s="77"/>
      <c r="I1" s="10"/>
      <c r="J1" s="10"/>
      <c r="K1" s="10"/>
      <c r="L1" s="27"/>
    </row>
    <row r="2" spans="1:82" ht="12" customHeight="1" x14ac:dyDescent="0.3">
      <c r="A2" s="8"/>
      <c r="B2" s="59"/>
      <c r="C2" s="59"/>
      <c r="D2" s="178" t="s">
        <v>11</v>
      </c>
      <c r="E2" s="179"/>
      <c r="F2" s="179"/>
      <c r="G2" s="15">
        <v>41275</v>
      </c>
      <c r="H2" s="78"/>
      <c r="I2" s="25" t="s">
        <v>20</v>
      </c>
      <c r="J2" s="19">
        <v>41305</v>
      </c>
      <c r="K2" s="19"/>
      <c r="L2" s="28"/>
      <c r="M2" s="161" t="str">
        <f>IF(Одноименность!H5&lt;&gt;0,"НАРУШЕН ЛИМИТ!!!","-")</f>
        <v>-</v>
      </c>
      <c r="N2" s="162"/>
      <c r="O2" s="162"/>
      <c r="P2" s="162"/>
      <c r="Q2" s="162"/>
      <c r="R2" s="162"/>
      <c r="S2" s="162"/>
      <c r="T2" s="162"/>
      <c r="U2" s="162"/>
      <c r="V2" s="162"/>
      <c r="W2" s="163"/>
      <c r="X2" s="30"/>
    </row>
    <row r="3" spans="1:82" ht="15.6" customHeight="1" x14ac:dyDescent="0.35">
      <c r="A3" s="8"/>
      <c r="B3" s="59"/>
      <c r="C3" s="59"/>
      <c r="D3" s="182" t="s">
        <v>12</v>
      </c>
      <c r="E3" s="180"/>
      <c r="F3" s="13">
        <f>I5+I9+I10+I11</f>
        <v>2</v>
      </c>
      <c r="G3" s="180" t="s">
        <v>13</v>
      </c>
      <c r="H3" s="181"/>
      <c r="I3" s="180"/>
      <c r="J3" s="14">
        <f>L5+L9+L10+L11</f>
        <v>550000</v>
      </c>
      <c r="K3" s="14"/>
      <c r="L3" s="16"/>
      <c r="M3" s="164"/>
      <c r="N3" s="165"/>
      <c r="O3" s="165"/>
      <c r="P3" s="165"/>
      <c r="Q3" s="165"/>
      <c r="R3" s="165"/>
      <c r="S3" s="165"/>
      <c r="T3" s="165"/>
      <c r="U3" s="165"/>
      <c r="V3" s="165"/>
      <c r="W3" s="166"/>
      <c r="X3" s="31">
        <f>Одноименность!H5</f>
        <v>0</v>
      </c>
    </row>
    <row r="4" spans="1:82" ht="16.2" customHeight="1" x14ac:dyDescent="0.3">
      <c r="A4" s="8"/>
      <c r="B4" s="59"/>
      <c r="C4" s="59"/>
      <c r="D4" s="158" t="s">
        <v>19</v>
      </c>
      <c r="E4" s="156"/>
      <c r="F4" s="156"/>
      <c r="G4" s="156"/>
      <c r="H4" s="157"/>
      <c r="I4" s="156"/>
      <c r="J4" s="156"/>
      <c r="K4" s="24"/>
      <c r="L4" s="16"/>
      <c r="M4" s="167"/>
      <c r="N4" s="168"/>
      <c r="O4" s="168"/>
      <c r="P4" s="168"/>
      <c r="Q4" s="168"/>
      <c r="R4" s="168"/>
      <c r="S4" s="168"/>
      <c r="T4" s="168"/>
      <c r="U4" s="168"/>
      <c r="V4" s="168"/>
      <c r="W4" s="169"/>
      <c r="X4" s="30"/>
    </row>
    <row r="5" spans="1:82" ht="24.6" customHeight="1" x14ac:dyDescent="0.3">
      <c r="A5" s="8"/>
      <c r="B5" s="59"/>
      <c r="C5" s="59"/>
      <c r="D5" s="158" t="s">
        <v>14</v>
      </c>
      <c r="E5" s="156"/>
      <c r="F5" s="156"/>
      <c r="G5" s="156"/>
      <c r="H5" s="157"/>
      <c r="I5" s="13">
        <f>SUM(I7:I8)</f>
        <v>2</v>
      </c>
      <c r="J5" s="13" t="s">
        <v>15</v>
      </c>
      <c r="K5" s="13"/>
      <c r="L5" s="16">
        <f>SUM(L7:L8)</f>
        <v>550000</v>
      </c>
      <c r="M5" s="56"/>
      <c r="N5" s="57">
        <f>IF(M5&lt;&gt;0,L5-M5,0)</f>
        <v>0</v>
      </c>
      <c r="O5" s="54" t="s">
        <v>47</v>
      </c>
      <c r="P5" s="52">
        <f>N12+[1]Договоры!$Y$3</f>
        <v>0</v>
      </c>
      <c r="Q5" s="35"/>
      <c r="R5" s="35"/>
      <c r="S5" s="35">
        <f>O12</f>
        <v>0</v>
      </c>
    </row>
    <row r="6" spans="1:82" ht="20.399999999999999" customHeight="1" x14ac:dyDescent="0.3">
      <c r="A6" s="8"/>
      <c r="B6" s="59"/>
      <c r="C6" s="59"/>
      <c r="D6" s="159" t="s">
        <v>25</v>
      </c>
      <c r="E6" s="160"/>
      <c r="F6" s="160"/>
      <c r="G6" s="160"/>
      <c r="H6" s="79"/>
      <c r="I6" s="13"/>
      <c r="J6" s="13"/>
      <c r="K6" s="13"/>
      <c r="L6" s="16"/>
      <c r="O6" s="55" t="s">
        <v>57</v>
      </c>
      <c r="P6" s="53">
        <f>P12</f>
        <v>0</v>
      </c>
      <c r="Q6" s="9"/>
      <c r="R6" s="9"/>
      <c r="S6" s="51">
        <f>Q12</f>
        <v>0</v>
      </c>
    </row>
    <row r="7" spans="1:82" ht="28.2" customHeight="1" x14ac:dyDescent="0.3">
      <c r="A7" s="8"/>
      <c r="B7" s="59"/>
      <c r="C7" s="59"/>
      <c r="D7" s="26"/>
      <c r="E7" s="156" t="s">
        <v>65</v>
      </c>
      <c r="F7" s="156"/>
      <c r="G7" s="156"/>
      <c r="H7" s="157"/>
      <c r="I7" s="13">
        <f>W12</f>
        <v>1</v>
      </c>
      <c r="J7" s="13" t="s">
        <v>15</v>
      </c>
      <c r="K7" s="13"/>
      <c r="L7" s="16">
        <f>X12</f>
        <v>200000</v>
      </c>
      <c r="M7" s="9"/>
      <c r="N7" s="9"/>
      <c r="O7" s="9"/>
      <c r="P7" s="9"/>
      <c r="Q7" s="9"/>
      <c r="R7" s="9"/>
      <c r="S7" s="9"/>
    </row>
    <row r="8" spans="1:82" ht="21" customHeight="1" x14ac:dyDescent="0.3">
      <c r="A8" s="8"/>
      <c r="B8" s="59"/>
      <c r="C8" s="59"/>
      <c r="D8" s="26"/>
      <c r="E8" s="156" t="s">
        <v>27</v>
      </c>
      <c r="F8" s="156"/>
      <c r="G8" s="156"/>
      <c r="H8" s="157"/>
      <c r="I8" s="13">
        <f>U12</f>
        <v>1</v>
      </c>
      <c r="J8" s="13" t="s">
        <v>15</v>
      </c>
      <c r="K8" s="13"/>
      <c r="L8" s="16">
        <f>V12</f>
        <v>350000</v>
      </c>
      <c r="M8" s="9"/>
      <c r="N8" s="9"/>
      <c r="O8" s="9"/>
      <c r="P8" s="9"/>
      <c r="Q8" s="9"/>
      <c r="R8" s="9"/>
      <c r="S8" s="9"/>
    </row>
    <row r="9" spans="1:82" ht="13.8" x14ac:dyDescent="0.3">
      <c r="A9" s="8"/>
      <c r="B9" s="59"/>
      <c r="C9" s="59"/>
      <c r="D9" s="158" t="s">
        <v>16</v>
      </c>
      <c r="E9" s="156"/>
      <c r="F9" s="156"/>
      <c r="G9" s="156"/>
      <c r="H9" s="79"/>
      <c r="I9" s="13">
        <f>Y12</f>
        <v>0</v>
      </c>
      <c r="J9" s="13" t="s">
        <v>15</v>
      </c>
      <c r="K9" s="13"/>
      <c r="L9" s="16">
        <f>Z12</f>
        <v>0</v>
      </c>
      <c r="M9" s="9"/>
      <c r="N9" s="9"/>
      <c r="O9" s="9"/>
      <c r="P9" s="9"/>
      <c r="Q9" s="9"/>
      <c r="R9" s="9"/>
      <c r="S9" s="9"/>
    </row>
    <row r="10" spans="1:82" ht="13.8" x14ac:dyDescent="0.3">
      <c r="A10" s="8"/>
      <c r="B10" s="59"/>
      <c r="C10" s="59"/>
      <c r="D10" s="158" t="s">
        <v>17</v>
      </c>
      <c r="E10" s="156"/>
      <c r="F10" s="156"/>
      <c r="G10" s="156"/>
      <c r="H10" s="79"/>
      <c r="I10" s="13">
        <f>AA12</f>
        <v>0</v>
      </c>
      <c r="J10" s="13" t="s">
        <v>15</v>
      </c>
      <c r="K10" s="13"/>
      <c r="L10" s="16">
        <f>AB12</f>
        <v>0</v>
      </c>
      <c r="M10" s="9"/>
      <c r="N10" s="9"/>
      <c r="O10" s="9"/>
      <c r="P10" s="9"/>
      <c r="Q10" s="9"/>
      <c r="R10" s="9"/>
      <c r="S10" s="9"/>
    </row>
    <row r="11" spans="1:82" ht="14.4" thickBot="1" x14ac:dyDescent="0.35">
      <c r="A11" s="8"/>
      <c r="B11" s="59"/>
      <c r="C11" s="59"/>
      <c r="D11" s="148" t="s">
        <v>18</v>
      </c>
      <c r="E11" s="149"/>
      <c r="F11" s="149"/>
      <c r="G11" s="149"/>
      <c r="H11" s="80"/>
      <c r="I11" s="17">
        <f>AC12</f>
        <v>0</v>
      </c>
      <c r="J11" s="17" t="s">
        <v>15</v>
      </c>
      <c r="K11" s="17"/>
      <c r="L11" s="18">
        <f>AD12</f>
        <v>0</v>
      </c>
      <c r="M11" s="51">
        <f>M12-L12</f>
        <v>2620568.7999999998</v>
      </c>
      <c r="N11" s="9"/>
      <c r="O11" s="9"/>
      <c r="P11" s="9"/>
      <c r="Q11" s="9"/>
      <c r="R11" s="9"/>
      <c r="S11" s="9"/>
    </row>
    <row r="12" spans="1:82" s="7" customFormat="1" x14ac:dyDescent="0.2">
      <c r="A12" s="6">
        <f>SUM(A16:A2901)</f>
        <v>2</v>
      </c>
      <c r="B12" s="11"/>
      <c r="C12" s="11"/>
      <c r="D12" s="11"/>
      <c r="E12" s="11"/>
      <c r="F12" s="11"/>
      <c r="G12" s="11"/>
      <c r="H12" s="81"/>
      <c r="I12" s="11"/>
      <c r="J12" s="11"/>
      <c r="K12" s="11"/>
      <c r="L12" s="12">
        <f>SUM(L16:L32001)</f>
        <v>550000</v>
      </c>
      <c r="M12" s="12">
        <f>L12+[1]Договоры!$P$3-[1]Договоры!$P$18</f>
        <v>3170568.8</v>
      </c>
      <c r="N12" s="12">
        <f t="shared" ref="N12:S12" si="0">SUM(N16:N32001)</f>
        <v>0</v>
      </c>
      <c r="O12" s="12">
        <f t="shared" si="0"/>
        <v>0</v>
      </c>
      <c r="P12" s="12">
        <f t="shared" si="0"/>
        <v>0</v>
      </c>
      <c r="Q12" s="12">
        <f t="shared" si="0"/>
        <v>0</v>
      </c>
      <c r="R12" s="12">
        <f t="shared" si="0"/>
        <v>0</v>
      </c>
      <c r="S12" s="12">
        <f t="shared" si="0"/>
        <v>0</v>
      </c>
      <c r="T12" s="44"/>
      <c r="U12" s="5">
        <f t="shared" ref="U12:AE12" si="1">SUM(U16:U2105)</f>
        <v>1</v>
      </c>
      <c r="V12" s="5">
        <f t="shared" si="1"/>
        <v>350000</v>
      </c>
      <c r="W12" s="5">
        <f t="shared" si="1"/>
        <v>1</v>
      </c>
      <c r="X12" s="5">
        <f t="shared" si="1"/>
        <v>200000</v>
      </c>
      <c r="Y12" s="5">
        <f t="shared" si="1"/>
        <v>0</v>
      </c>
      <c r="Z12" s="5">
        <f t="shared" si="1"/>
        <v>0</v>
      </c>
      <c r="AA12" s="5">
        <f t="shared" si="1"/>
        <v>0</v>
      </c>
      <c r="AB12" s="5">
        <f t="shared" si="1"/>
        <v>0</v>
      </c>
      <c r="AC12" s="5">
        <f t="shared" si="1"/>
        <v>0</v>
      </c>
      <c r="AD12" s="5">
        <f t="shared" si="1"/>
        <v>0</v>
      </c>
      <c r="AE12" s="5">
        <f t="shared" si="1"/>
        <v>350000</v>
      </c>
      <c r="AF12" s="6">
        <f t="shared" ref="AF12:CD12" si="2">SUM(AF16:AF15305)</f>
        <v>350000</v>
      </c>
      <c r="AG12" s="6">
        <f t="shared" si="2"/>
        <v>0</v>
      </c>
      <c r="AH12" s="6">
        <f t="shared" si="2"/>
        <v>0</v>
      </c>
      <c r="AI12" s="6">
        <f t="shared" si="2"/>
        <v>0</v>
      </c>
      <c r="AJ12" s="6">
        <f t="shared" si="2"/>
        <v>0</v>
      </c>
      <c r="AK12" s="6">
        <f t="shared" si="2"/>
        <v>0</v>
      </c>
      <c r="AL12" s="6">
        <f t="shared" si="2"/>
        <v>0</v>
      </c>
      <c r="AM12" s="6">
        <f t="shared" si="2"/>
        <v>0</v>
      </c>
      <c r="AN12" s="6">
        <f t="shared" si="2"/>
        <v>0</v>
      </c>
      <c r="AO12" s="6">
        <f t="shared" si="2"/>
        <v>0</v>
      </c>
      <c r="AP12" s="6">
        <f t="shared" si="2"/>
        <v>0</v>
      </c>
      <c r="AQ12" s="6">
        <f t="shared" si="2"/>
        <v>0</v>
      </c>
      <c r="AR12" s="6">
        <f t="shared" si="2"/>
        <v>0</v>
      </c>
      <c r="AS12" s="6">
        <f t="shared" si="2"/>
        <v>0</v>
      </c>
      <c r="AT12" s="6">
        <f t="shared" si="2"/>
        <v>0</v>
      </c>
      <c r="AU12" s="6">
        <f t="shared" si="2"/>
        <v>0</v>
      </c>
      <c r="AV12" s="6">
        <f t="shared" si="2"/>
        <v>0</v>
      </c>
      <c r="AW12" s="6">
        <f t="shared" si="2"/>
        <v>0</v>
      </c>
      <c r="AX12" s="6">
        <f t="shared" si="2"/>
        <v>0</v>
      </c>
      <c r="AY12" s="6">
        <f t="shared" si="2"/>
        <v>0</v>
      </c>
      <c r="AZ12" s="6">
        <f t="shared" si="2"/>
        <v>0</v>
      </c>
      <c r="BA12" s="6">
        <f t="shared" si="2"/>
        <v>0</v>
      </c>
      <c r="BB12" s="6">
        <f t="shared" si="2"/>
        <v>0</v>
      </c>
      <c r="BC12" s="6">
        <f t="shared" si="2"/>
        <v>0</v>
      </c>
      <c r="BD12" s="6">
        <f t="shared" si="2"/>
        <v>0</v>
      </c>
      <c r="BE12" s="6">
        <f t="shared" si="2"/>
        <v>0</v>
      </c>
      <c r="BF12" s="6">
        <f t="shared" si="2"/>
        <v>0</v>
      </c>
      <c r="BG12" s="6">
        <f t="shared" si="2"/>
        <v>0</v>
      </c>
      <c r="BH12" s="6">
        <f t="shared" si="2"/>
        <v>0</v>
      </c>
      <c r="BI12" s="6">
        <f t="shared" si="2"/>
        <v>0</v>
      </c>
      <c r="BJ12" s="6">
        <f t="shared" si="2"/>
        <v>0</v>
      </c>
      <c r="BK12" s="6">
        <f t="shared" si="2"/>
        <v>0</v>
      </c>
      <c r="BL12" s="6">
        <f t="shared" si="2"/>
        <v>0</v>
      </c>
      <c r="BM12" s="6">
        <f t="shared" si="2"/>
        <v>0</v>
      </c>
      <c r="BN12" s="6">
        <f t="shared" si="2"/>
        <v>0</v>
      </c>
      <c r="BO12" s="6">
        <f t="shared" si="2"/>
        <v>0</v>
      </c>
      <c r="BP12" s="6">
        <f t="shared" si="2"/>
        <v>0</v>
      </c>
      <c r="BQ12" s="53">
        <f t="shared" si="2"/>
        <v>0</v>
      </c>
      <c r="BR12" s="6">
        <f t="shared" si="2"/>
        <v>0</v>
      </c>
      <c r="BS12" s="6">
        <f t="shared" si="2"/>
        <v>0</v>
      </c>
      <c r="BT12" s="6">
        <f t="shared" si="2"/>
        <v>0</v>
      </c>
      <c r="BU12" s="6">
        <f t="shared" si="2"/>
        <v>0</v>
      </c>
      <c r="BV12" s="6">
        <f t="shared" si="2"/>
        <v>0</v>
      </c>
      <c r="BW12" s="6">
        <f t="shared" si="2"/>
        <v>0</v>
      </c>
      <c r="BX12" s="6">
        <f t="shared" si="2"/>
        <v>0</v>
      </c>
      <c r="BY12" s="6">
        <f t="shared" si="2"/>
        <v>0</v>
      </c>
      <c r="BZ12" s="6">
        <f t="shared" si="2"/>
        <v>0</v>
      </c>
      <c r="CA12" s="6">
        <f t="shared" si="2"/>
        <v>0</v>
      </c>
      <c r="CB12" s="6">
        <f t="shared" si="2"/>
        <v>0</v>
      </c>
      <c r="CC12" s="6">
        <f t="shared" si="2"/>
        <v>0</v>
      </c>
      <c r="CD12" s="6">
        <f t="shared" si="2"/>
        <v>0</v>
      </c>
    </row>
    <row r="13" spans="1:82" s="23" customFormat="1" ht="14.4" customHeight="1" x14ac:dyDescent="0.3">
      <c r="A13" s="150" t="s">
        <v>0</v>
      </c>
      <c r="B13" s="58"/>
      <c r="C13" s="153" t="s">
        <v>64</v>
      </c>
      <c r="D13" s="171" t="s">
        <v>3</v>
      </c>
      <c r="E13" s="172" t="s">
        <v>21</v>
      </c>
      <c r="F13" s="150" t="s">
        <v>28</v>
      </c>
      <c r="G13" s="170" t="s">
        <v>23</v>
      </c>
      <c r="H13" s="175" t="s">
        <v>29</v>
      </c>
      <c r="I13" s="150" t="s">
        <v>1</v>
      </c>
      <c r="J13" s="150" t="s">
        <v>2</v>
      </c>
      <c r="K13" s="153" t="s">
        <v>22</v>
      </c>
      <c r="L13" s="152" t="s">
        <v>4</v>
      </c>
      <c r="M13" s="150" t="s">
        <v>5</v>
      </c>
      <c r="N13" s="153" t="s">
        <v>45</v>
      </c>
      <c r="O13" s="153" t="s">
        <v>56</v>
      </c>
      <c r="P13" s="153" t="s">
        <v>55</v>
      </c>
      <c r="Q13" s="32"/>
      <c r="R13" s="153" t="s">
        <v>42</v>
      </c>
      <c r="S13" s="153" t="s">
        <v>44</v>
      </c>
      <c r="T13" s="151" t="s">
        <v>10</v>
      </c>
      <c r="U13" s="142" t="s">
        <v>24</v>
      </c>
      <c r="V13" s="143"/>
      <c r="W13" s="152" t="s">
        <v>30</v>
      </c>
      <c r="X13" s="152"/>
      <c r="Y13" s="152" t="s">
        <v>7</v>
      </c>
      <c r="Z13" s="152"/>
      <c r="AA13" s="142" t="s">
        <v>8</v>
      </c>
      <c r="AB13" s="143"/>
      <c r="AC13" s="142" t="s">
        <v>9</v>
      </c>
      <c r="AD13" s="143"/>
      <c r="AE13" s="20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92"/>
    </row>
    <row r="14" spans="1:82" s="23" customFormat="1" ht="21" customHeight="1" x14ac:dyDescent="0.3">
      <c r="A14" s="150"/>
      <c r="B14" s="58"/>
      <c r="C14" s="154"/>
      <c r="D14" s="171"/>
      <c r="E14" s="173"/>
      <c r="F14" s="150"/>
      <c r="G14" s="170"/>
      <c r="H14" s="176"/>
      <c r="I14" s="150"/>
      <c r="J14" s="150"/>
      <c r="K14" s="154"/>
      <c r="L14" s="152"/>
      <c r="M14" s="150"/>
      <c r="N14" s="154"/>
      <c r="O14" s="154"/>
      <c r="P14" s="154"/>
      <c r="Q14" s="154" t="s">
        <v>46</v>
      </c>
      <c r="R14" s="154"/>
      <c r="S14" s="154"/>
      <c r="T14" s="151"/>
      <c r="U14" s="144"/>
      <c r="V14" s="145"/>
      <c r="W14" s="152"/>
      <c r="X14" s="152"/>
      <c r="Y14" s="152"/>
      <c r="Z14" s="152"/>
      <c r="AA14" s="144"/>
      <c r="AB14" s="145"/>
      <c r="AC14" s="144"/>
      <c r="AD14" s="145"/>
      <c r="AE14" s="21"/>
      <c r="AF14" s="23" t="s">
        <v>39</v>
      </c>
      <c r="AG14" s="23" t="s">
        <v>43</v>
      </c>
      <c r="AH14" s="23" t="s">
        <v>49</v>
      </c>
      <c r="AI14" s="23" t="s">
        <v>52</v>
      </c>
      <c r="AJ14" s="23" t="s">
        <v>53</v>
      </c>
      <c r="AK14" s="23" t="s">
        <v>54</v>
      </c>
      <c r="AL14" s="23" t="s">
        <v>58</v>
      </c>
      <c r="AM14" s="23" t="s">
        <v>59</v>
      </c>
      <c r="AN14" s="23" t="s">
        <v>60</v>
      </c>
      <c r="AO14" s="23" t="s">
        <v>61</v>
      </c>
      <c r="AP14" s="23" t="s">
        <v>62</v>
      </c>
      <c r="AQ14" s="23" t="s">
        <v>63</v>
      </c>
      <c r="AR14" s="23" t="s">
        <v>66</v>
      </c>
      <c r="AS14" s="23" t="s">
        <v>67</v>
      </c>
      <c r="AT14" s="23" t="s">
        <v>68</v>
      </c>
      <c r="AU14" s="23" t="s">
        <v>69</v>
      </c>
      <c r="AV14" s="23" t="s">
        <v>70</v>
      </c>
      <c r="AW14" s="23" t="s">
        <v>71</v>
      </c>
      <c r="AX14" s="23" t="s">
        <v>72</v>
      </c>
      <c r="AY14" s="23" t="s">
        <v>73</v>
      </c>
      <c r="AZ14" s="23" t="s">
        <v>74</v>
      </c>
      <c r="BA14" s="23" t="s">
        <v>75</v>
      </c>
      <c r="BB14" s="23" t="s">
        <v>76</v>
      </c>
      <c r="BC14" s="23" t="s">
        <v>77</v>
      </c>
      <c r="BD14" s="23" t="s">
        <v>78</v>
      </c>
      <c r="BE14" s="23" t="s">
        <v>79</v>
      </c>
      <c r="BF14" s="89" t="s">
        <v>80</v>
      </c>
      <c r="BG14" s="89" t="s">
        <v>81</v>
      </c>
      <c r="BH14" s="89" t="s">
        <v>82</v>
      </c>
      <c r="BI14" s="89" t="s">
        <v>83</v>
      </c>
      <c r="BJ14" s="89" t="s">
        <v>84</v>
      </c>
      <c r="BK14" s="89" t="s">
        <v>85</v>
      </c>
      <c r="BL14" s="89" t="s">
        <v>86</v>
      </c>
      <c r="BM14" s="89" t="s">
        <v>91</v>
      </c>
      <c r="BN14" s="89" t="s">
        <v>94</v>
      </c>
      <c r="BO14" s="89" t="s">
        <v>95</v>
      </c>
      <c r="BP14" s="89" t="s">
        <v>96</v>
      </c>
      <c r="BQ14" s="92" t="s">
        <v>97</v>
      </c>
      <c r="BR14" s="23" t="s">
        <v>100</v>
      </c>
      <c r="BS14" s="23" t="s">
        <v>101</v>
      </c>
      <c r="BT14" s="23" t="s">
        <v>102</v>
      </c>
      <c r="BU14" s="23" t="s">
        <v>103</v>
      </c>
      <c r="BV14" s="23" t="s">
        <v>105</v>
      </c>
      <c r="BW14" s="23" t="s">
        <v>106</v>
      </c>
      <c r="BX14" s="23" t="s">
        <v>114</v>
      </c>
      <c r="BY14" s="23" t="s">
        <v>113</v>
      </c>
      <c r="BZ14" s="23" t="s">
        <v>115</v>
      </c>
      <c r="CA14" s="23" t="s">
        <v>116</v>
      </c>
      <c r="CB14" s="23" t="s">
        <v>117</v>
      </c>
    </row>
    <row r="15" spans="1:82" s="23" customFormat="1" ht="22.8" customHeight="1" x14ac:dyDescent="0.3">
      <c r="A15" s="150"/>
      <c r="B15" s="58"/>
      <c r="C15" s="155"/>
      <c r="D15" s="171"/>
      <c r="E15" s="174"/>
      <c r="F15" s="150"/>
      <c r="G15" s="170"/>
      <c r="H15" s="177"/>
      <c r="I15" s="150"/>
      <c r="J15" s="150"/>
      <c r="K15" s="155"/>
      <c r="L15" s="152"/>
      <c r="M15" s="150"/>
      <c r="N15" s="155"/>
      <c r="O15" s="155"/>
      <c r="P15" s="155"/>
      <c r="Q15" s="155"/>
      <c r="R15" s="155"/>
      <c r="S15" s="155"/>
      <c r="T15" s="151"/>
      <c r="U15" s="146"/>
      <c r="V15" s="147"/>
      <c r="W15" s="152"/>
      <c r="X15" s="152"/>
      <c r="Y15" s="152"/>
      <c r="Z15" s="152"/>
      <c r="AA15" s="146"/>
      <c r="AB15" s="147"/>
      <c r="AC15" s="146"/>
      <c r="AD15" s="147"/>
      <c r="AE15" s="22"/>
      <c r="AF15" s="23">
        <v>45</v>
      </c>
      <c r="AG15" s="23">
        <v>218</v>
      </c>
      <c r="AH15" s="23">
        <v>115</v>
      </c>
      <c r="AI15" s="23">
        <v>40</v>
      </c>
      <c r="AJ15" s="23">
        <v>213</v>
      </c>
      <c r="AK15" s="23">
        <v>121</v>
      </c>
      <c r="AL15" s="23">
        <v>102</v>
      </c>
      <c r="AM15" s="23">
        <v>118</v>
      </c>
      <c r="AN15" s="23">
        <v>48</v>
      </c>
      <c r="AO15" s="23">
        <v>108</v>
      </c>
      <c r="AP15" s="23">
        <v>165</v>
      </c>
      <c r="AQ15" s="23">
        <v>203</v>
      </c>
      <c r="AR15" s="23">
        <v>190</v>
      </c>
      <c r="AS15" s="23">
        <v>177</v>
      </c>
      <c r="AT15" s="23">
        <v>216</v>
      </c>
      <c r="AU15" s="23">
        <v>210</v>
      </c>
      <c r="AV15" s="23">
        <v>9</v>
      </c>
      <c r="AW15" s="23">
        <v>105</v>
      </c>
      <c r="AX15" s="23">
        <v>32</v>
      </c>
      <c r="AY15" s="23">
        <v>39</v>
      </c>
      <c r="AZ15" s="23">
        <v>191</v>
      </c>
      <c r="BA15" s="23">
        <v>179</v>
      </c>
      <c r="BB15" s="23">
        <v>168</v>
      </c>
      <c r="BC15" s="23">
        <v>126</v>
      </c>
      <c r="BD15" s="23">
        <v>41</v>
      </c>
      <c r="BE15" s="23">
        <v>185</v>
      </c>
      <c r="BF15" s="89">
        <v>107</v>
      </c>
      <c r="BG15" s="89">
        <v>204</v>
      </c>
      <c r="BH15" s="89">
        <v>15</v>
      </c>
      <c r="BI15" s="89">
        <v>42</v>
      </c>
      <c r="BJ15" s="89">
        <v>113</v>
      </c>
      <c r="BK15" s="89">
        <v>129</v>
      </c>
      <c r="BL15" s="89">
        <v>130</v>
      </c>
      <c r="BM15" s="89">
        <v>116</v>
      </c>
      <c r="BN15" s="89">
        <v>202</v>
      </c>
      <c r="BO15" s="89">
        <v>199</v>
      </c>
      <c r="BP15" s="89">
        <v>180</v>
      </c>
      <c r="BQ15" s="92">
        <v>220</v>
      </c>
      <c r="BR15" s="23">
        <v>155</v>
      </c>
      <c r="BS15" s="23">
        <v>192</v>
      </c>
      <c r="BT15" s="23">
        <v>162</v>
      </c>
      <c r="BU15" s="23">
        <v>178</v>
      </c>
      <c r="BV15" s="23">
        <v>221</v>
      </c>
      <c r="BW15" s="23">
        <v>196</v>
      </c>
      <c r="BX15" s="23">
        <v>33</v>
      </c>
      <c r="BY15" s="23">
        <v>109</v>
      </c>
      <c r="BZ15" s="23">
        <v>119</v>
      </c>
      <c r="CA15" s="23">
        <v>154</v>
      </c>
      <c r="CB15" s="23">
        <v>186</v>
      </c>
    </row>
    <row r="16" spans="1:82" ht="20.399999999999999" x14ac:dyDescent="0.2">
      <c r="A16" s="2">
        <v>1</v>
      </c>
      <c r="B16" s="2">
        <f>IF(D16="ЕП",IF((AE16=0),1,0),0)</f>
        <v>0</v>
      </c>
      <c r="D16" s="2" t="s">
        <v>30</v>
      </c>
      <c r="E16" s="2" t="s">
        <v>50</v>
      </c>
      <c r="F16" s="33">
        <v>41269</v>
      </c>
      <c r="G16" s="33">
        <v>41275</v>
      </c>
      <c r="H16" s="74">
        <v>2006335</v>
      </c>
      <c r="I16" s="2" t="s">
        <v>34</v>
      </c>
      <c r="J16" s="2" t="s">
        <v>35</v>
      </c>
      <c r="K16" s="2">
        <v>6420000</v>
      </c>
      <c r="L16" s="3">
        <v>200000</v>
      </c>
      <c r="M16" s="2" t="s">
        <v>36</v>
      </c>
      <c r="U16" s="2">
        <f>IF(D16="ЕП",1,0)</f>
        <v>0</v>
      </c>
      <c r="V16" s="3">
        <f>IF(D16="ЕП",L16,0)</f>
        <v>0</v>
      </c>
      <c r="W16" s="3">
        <f>IF(D16="М",1,0)</f>
        <v>1</v>
      </c>
      <c r="X16" s="3">
        <f>IF(D16="М",L16,0)</f>
        <v>200000</v>
      </c>
      <c r="Y16" s="5">
        <f t="shared" ref="Y16:Y36" si="3">IF(D16="ЗЦ",1,0)</f>
        <v>0</v>
      </c>
      <c r="Z16" s="3">
        <f t="shared" ref="Z16:Z36" si="4">IF(D16="ЗЦ",L16,0)</f>
        <v>0</v>
      </c>
      <c r="AA16" s="5">
        <f t="shared" ref="AA16:AA36" si="5">IF(D16="К",1,0)</f>
        <v>0</v>
      </c>
      <c r="AB16" s="3">
        <f t="shared" ref="AB16:AB36" si="6">IF(D16="К",L16,0)</f>
        <v>0</v>
      </c>
      <c r="AC16" s="5">
        <f t="shared" ref="AC16:AC36" si="7">IF(D16="А",1,0)</f>
        <v>0</v>
      </c>
      <c r="AD16" s="3">
        <f t="shared" ref="AD16:AD36" si="8">IF(D16="А",L16,0)</f>
        <v>0</v>
      </c>
      <c r="AE16" s="3">
        <f>SUM(AF16:DD16)</f>
        <v>0</v>
      </c>
      <c r="AF16" s="2">
        <f t="shared" ref="AF16:AF36" si="9">IF(AND(M16="пп.7 п.8.8.2. части 8.8.",T16=$AF$15),L16,0)</f>
        <v>0</v>
      </c>
    </row>
    <row r="17" spans="1:80" ht="20.399999999999999" x14ac:dyDescent="0.2">
      <c r="A17" s="2">
        <v>1</v>
      </c>
      <c r="B17" s="2">
        <f t="shared" ref="B17:B39" si="10">IF(D17="ЕП",IF((AE17=0),1,0),0)</f>
        <v>0</v>
      </c>
      <c r="D17" s="2" t="s">
        <v>6</v>
      </c>
      <c r="E17" s="2" t="s">
        <v>51</v>
      </c>
      <c r="F17" s="33">
        <v>41269</v>
      </c>
      <c r="G17" s="33">
        <v>41275</v>
      </c>
      <c r="H17" s="74" t="s">
        <v>48</v>
      </c>
      <c r="I17" s="2" t="s">
        <v>37</v>
      </c>
      <c r="J17" s="2" t="s">
        <v>38</v>
      </c>
      <c r="K17" s="2">
        <v>2320210</v>
      </c>
      <c r="L17" s="3">
        <v>350000</v>
      </c>
      <c r="M17" s="2" t="str">
        <f>IF(D17="ЕП","пп.7 п.8.8.2. части 8.8.","-")</f>
        <v>пп.7 п.8.8.2. части 8.8.</v>
      </c>
      <c r="T17" s="43">
        <v>45</v>
      </c>
      <c r="U17" s="2">
        <f t="shared" ref="U17:U36" si="11">IF(D17="ЕП",1,0)</f>
        <v>1</v>
      </c>
      <c r="V17" s="3">
        <f t="shared" ref="V17:V36" si="12">IF(D17="ЕП",L17,0)</f>
        <v>350000</v>
      </c>
      <c r="W17" s="3">
        <f t="shared" ref="W17:W36" si="13">IF(D17="М",1,0)</f>
        <v>0</v>
      </c>
      <c r="X17" s="3">
        <f t="shared" ref="X17:X36" si="14">IF(D17="М",L17,0)</f>
        <v>0</v>
      </c>
      <c r="Y17" s="5">
        <f t="shared" si="3"/>
        <v>0</v>
      </c>
      <c r="Z17" s="3">
        <f t="shared" si="4"/>
        <v>0</v>
      </c>
      <c r="AA17" s="5">
        <f t="shared" si="5"/>
        <v>0</v>
      </c>
      <c r="AB17" s="3">
        <f t="shared" si="6"/>
        <v>0</v>
      </c>
      <c r="AC17" s="5">
        <f t="shared" si="7"/>
        <v>0</v>
      </c>
      <c r="AD17" s="3">
        <f t="shared" si="8"/>
        <v>0</v>
      </c>
      <c r="AE17" s="3">
        <f t="shared" ref="AE17:AE36" si="15">SUM(AF17:DD17)</f>
        <v>350000</v>
      </c>
      <c r="AF17" s="2">
        <f>IF(AND(M17="пп.7 п.8.8.2. части 8.8.",T17=$AF$15),L17,0)</f>
        <v>350000</v>
      </c>
      <c r="AG17" s="2">
        <f>IF(AND(M17="пп.7 п.8.8.2. части 8.8.",T17=$AG$15),L17,0)</f>
        <v>0</v>
      </c>
      <c r="AH17" s="2">
        <f>IF(AND(M17="пп.7 п.8.8.2. части 8.8.",T17=$AH$15),L17,0)</f>
        <v>0</v>
      </c>
      <c r="AI17" s="2">
        <f>IF(AND(M17="пп.7 п.8.8.2. части 8.8.",T17=$AI$15),L17,0)</f>
        <v>0</v>
      </c>
      <c r="AJ17" s="2">
        <f>IF(AND(M17="пп.7 п.8.8.2. части 8.8.",T17=$AJ$15),L17,0)</f>
        <v>0</v>
      </c>
      <c r="AK17" s="2">
        <f>IF(AND(M17="пп.7 п.8.8.2. части 8.8.",T17=$AK$15),L17,0)</f>
        <v>0</v>
      </c>
      <c r="AL17" s="2">
        <f>IF(AND(M17="пп.7 п.8.8.2. части 8.8.",T17=$AL$15),L17,0)</f>
        <v>0</v>
      </c>
      <c r="AM17" s="2">
        <f>IF(AND(M17="пп.7 п.8.8.2. части 8.8.",T17=$AM$15),L17,0)</f>
        <v>0</v>
      </c>
      <c r="AN17" s="2">
        <f>IF(AND(M17="пп.7 п.8.8.2. части 8.8.",T17=$AN$15),L17,0)</f>
        <v>0</v>
      </c>
      <c r="AO17" s="2">
        <f>IF(AND(M17="пп.7 п.8.8.2. части 8.8.",T17=$AO$15),L17,0)</f>
        <v>0</v>
      </c>
      <c r="AP17" s="2">
        <f>IF(AND(M17="пп.7 п.8.8.2. части 8.8.",T17=$AP$15),L17,0)</f>
        <v>0</v>
      </c>
      <c r="AQ17" s="2">
        <f>IF(AND(M17="пп.7 п.8.8.2. части 8.8.",T17=$AQ$15),L17,0)</f>
        <v>0</v>
      </c>
      <c r="AR17" s="2">
        <f>IF(AND(M17="пп.7 п.8.8.2. части 8.8.",T17=$AR$15),L17,0)</f>
        <v>0</v>
      </c>
      <c r="AS17" s="2">
        <f>IF(AND(M17="пп.7 п.8.8.2. части 8.8.",T17=$AS$15),L17,0)</f>
        <v>0</v>
      </c>
      <c r="AT17" s="2">
        <f>IF(AND(M17="пп.7 п.8.8.2. части 8.8.",T17=$AT$15),L17,0)</f>
        <v>0</v>
      </c>
      <c r="AU17" s="2">
        <f>IF(AND(M17="пп.7 п.8.8.2. части 8.8.",T17=$AU$15),L17,0)</f>
        <v>0</v>
      </c>
      <c r="AV17" s="2">
        <f>IF(AND(M17="пп.7 п.8.8.2. части 8.8.",T17=$AV$15),L17,0)</f>
        <v>0</v>
      </c>
      <c r="AW17" s="2">
        <f>IF(AND(M17="пп.7 п.8.8.2. части 8.8.",T17=$AW$15),L17,0)</f>
        <v>0</v>
      </c>
      <c r="AX17" s="2">
        <f>IF(AND(M17="пп.7 п.8.8.2. части 8.8.",T17=$AX$15),L17,0)</f>
        <v>0</v>
      </c>
      <c r="AY17" s="2">
        <f>IF(AND(M17="пп.7 п.8.8.2. части 8.8.",T17=$AY$15),L17,0)</f>
        <v>0</v>
      </c>
      <c r="AZ17" s="2">
        <f>IF(AND(M17="пп.7 п.8.8.2. части 8.8.",T17=$AZ$15),L17,0)</f>
        <v>0</v>
      </c>
      <c r="BA17" s="2">
        <f>IF(AND(M17="пп.7 п.8.8.2. части 8.8.",T17=$BA$15),L17,0)</f>
        <v>0</v>
      </c>
      <c r="BB17" s="2">
        <f>IF(AND(M17="пп.7 п.8.8.2. части 8.8.",T17=$BB$15),L17,0)</f>
        <v>0</v>
      </c>
      <c r="BC17" s="2">
        <f>IF(AND(M17="пп.7 п.8.8.2. части 8.8.",T17=$BC$15),L17,0)</f>
        <v>0</v>
      </c>
      <c r="BD17" s="2">
        <f>IF(AND(M17="пп.7 п.8.8.2. части 8.8.",T17=$BD$15),L17,0)</f>
        <v>0</v>
      </c>
      <c r="BE17" s="2">
        <f>IF(AND(M17="пп.7 п.8.8.2. части 8.8.",T17=$BE$15),L17,0)</f>
        <v>0</v>
      </c>
      <c r="BF17" s="2">
        <f>IF(AND(M17="пп.7 п.8.8.2. части 8.8.",T17=$BF$15),L17,0)</f>
        <v>0</v>
      </c>
      <c r="BG17" s="2">
        <f>IF(AND(M17="пп.7 п.8.8.2. части 8.8.",T17=$BG$15),L17,0)</f>
        <v>0</v>
      </c>
      <c r="BH17" s="2">
        <f>IF(AND(M17="пп.7 п.8.8.2. части 8.8.",T17=$BH$15),L17,0)</f>
        <v>0</v>
      </c>
      <c r="BI17" s="2">
        <f>IF(AND(M17="пп.7 п.8.8.2. части 8.8.",T17=$BI$15),L17,0)</f>
        <v>0</v>
      </c>
      <c r="BJ17" s="2">
        <f>IF(AND(M17="пп.7 п.8.8.2. части 8.8.",T17=$BJ$15),L17,0)</f>
        <v>0</v>
      </c>
      <c r="BK17" s="2">
        <f>IF(AND(M17="пп.7 п.8.8.2. части 8.8.",T17=$BK$15),L17,0)</f>
        <v>0</v>
      </c>
      <c r="BL17" s="2">
        <f>IF(AND(M17="пп.7 п.8.8.2. части 8.8.",T17=$BL$15),L17,0)</f>
        <v>0</v>
      </c>
      <c r="BM17" s="2">
        <f>IF(AND(M17="пп.7 п.8.8.2. части 8.8.",T17=$BM$15),L17,0)</f>
        <v>0</v>
      </c>
      <c r="BN17" s="2">
        <f>IF(AND(M17="пп.7 п.8.8.2. части 8.8.",T17=$BN$15),L17,0)</f>
        <v>0</v>
      </c>
      <c r="BO17" s="2">
        <f>IF(AND(M17="пп.7 п.8.8.2. части 8.8.",T17=$BO$15),L17,0)</f>
        <v>0</v>
      </c>
      <c r="BP17" s="2">
        <f>IF(AND(M17="пп.7 п.8.8.2. части 8.8.",T17=$BP$15),L17,0)</f>
        <v>0</v>
      </c>
      <c r="BQ17" s="4">
        <f>IF(AND(M17="пп.7 п.8.8.2. части 8.8.",T17=$BQ$15),L17,0)</f>
        <v>0</v>
      </c>
      <c r="BR17" s="4">
        <f>IF(AND(M17="пп.7 п.8.8.2. части 8.8.",T17=$BR$15),L17,0)</f>
        <v>0</v>
      </c>
      <c r="CB17" s="4">
        <f>IF(AND(M17="пп.7 п.8.8.2. части 8.8.",T17=$CB$15),L17,0)</f>
        <v>0</v>
      </c>
    </row>
    <row r="18" spans="1:80" x14ac:dyDescent="0.2">
      <c r="F18" s="33"/>
      <c r="G18" s="33"/>
      <c r="H18" s="1"/>
    </row>
    <row r="19" spans="1:80" x14ac:dyDescent="0.2">
      <c r="F19" s="33"/>
      <c r="G19" s="33"/>
    </row>
    <row r="20" spans="1:80" x14ac:dyDescent="0.2">
      <c r="F20" s="33"/>
      <c r="G20" s="33"/>
    </row>
    <row r="21" spans="1:80" x14ac:dyDescent="0.2">
      <c r="F21" s="33"/>
      <c r="G21" s="33"/>
      <c r="H21" s="1"/>
    </row>
    <row r="22" spans="1:80" x14ac:dyDescent="0.2">
      <c r="F22" s="33"/>
      <c r="G22" s="33"/>
      <c r="H22" s="1"/>
    </row>
    <row r="23" spans="1:80" x14ac:dyDescent="0.2">
      <c r="F23" s="33"/>
      <c r="G23" s="33"/>
    </row>
    <row r="24" spans="1:80" x14ac:dyDescent="0.2">
      <c r="F24" s="33"/>
      <c r="G24" s="33"/>
      <c r="H24" s="1"/>
    </row>
    <row r="25" spans="1:80" x14ac:dyDescent="0.2">
      <c r="F25" s="33"/>
      <c r="G25" s="33"/>
      <c r="H25" s="1"/>
    </row>
    <row r="26" spans="1:80" x14ac:dyDescent="0.2">
      <c r="F26" s="33"/>
      <c r="G26" s="33"/>
    </row>
    <row r="27" spans="1:80" x14ac:dyDescent="0.2">
      <c r="F27" s="33"/>
      <c r="G27" s="33"/>
      <c r="H27" s="1"/>
    </row>
    <row r="28" spans="1:80" s="63" customFormat="1" x14ac:dyDescent="0.2">
      <c r="A28" s="118"/>
      <c r="B28" s="64"/>
      <c r="C28" s="64"/>
      <c r="D28" s="64"/>
      <c r="E28" s="118"/>
      <c r="F28" s="139"/>
      <c r="G28" s="139"/>
      <c r="H28" s="118"/>
      <c r="I28" s="118"/>
      <c r="J28" s="60"/>
      <c r="K28" s="60"/>
      <c r="L28" s="61"/>
      <c r="M28" s="60"/>
      <c r="N28" s="60"/>
      <c r="O28" s="60"/>
      <c r="P28" s="60"/>
      <c r="Q28" s="60"/>
      <c r="R28" s="60"/>
      <c r="S28" s="60"/>
      <c r="T28" s="60"/>
      <c r="U28" s="118"/>
      <c r="V28" s="61"/>
      <c r="W28" s="61"/>
      <c r="X28" s="61"/>
      <c r="Y28" s="62"/>
      <c r="Z28" s="61"/>
      <c r="AA28" s="62"/>
      <c r="AB28" s="61"/>
      <c r="AC28" s="62"/>
      <c r="AD28" s="61"/>
      <c r="AE28" s="61"/>
      <c r="AF28" s="60"/>
      <c r="AG28" s="60"/>
      <c r="AH28" s="60"/>
      <c r="AI28" s="60"/>
      <c r="AJ28" s="60"/>
      <c r="AK28" s="60"/>
      <c r="AL28" s="60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4"/>
      <c r="BR28" s="4"/>
      <c r="CB28" s="4"/>
    </row>
    <row r="29" spans="1:80" s="63" customFormat="1" ht="20.399999999999999" customHeight="1" x14ac:dyDescent="0.2">
      <c r="A29" s="119"/>
      <c r="B29" s="64"/>
      <c r="C29" s="64"/>
      <c r="D29" s="64"/>
      <c r="E29" s="119"/>
      <c r="F29" s="140"/>
      <c r="G29" s="140"/>
      <c r="H29" s="119"/>
      <c r="I29" s="119"/>
      <c r="J29" s="60"/>
      <c r="K29" s="60"/>
      <c r="L29" s="61"/>
      <c r="M29" s="60"/>
      <c r="N29" s="60"/>
      <c r="O29" s="60"/>
      <c r="P29" s="60"/>
      <c r="Q29" s="60"/>
      <c r="R29" s="60"/>
      <c r="S29" s="60"/>
      <c r="T29" s="60"/>
      <c r="U29" s="119"/>
      <c r="V29" s="61"/>
      <c r="W29" s="61"/>
      <c r="X29" s="61"/>
      <c r="Y29" s="62"/>
      <c r="Z29" s="61"/>
      <c r="AA29" s="62"/>
      <c r="AB29" s="61"/>
      <c r="AC29" s="62"/>
      <c r="AD29" s="61"/>
      <c r="AE29" s="61"/>
      <c r="AF29" s="60"/>
      <c r="AG29" s="60"/>
      <c r="AH29" s="60"/>
      <c r="AI29" s="60"/>
      <c r="AJ29" s="60"/>
      <c r="AK29" s="60"/>
      <c r="AL29" s="60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4"/>
      <c r="BR29" s="4"/>
      <c r="CB29" s="4"/>
    </row>
    <row r="30" spans="1:80" s="63" customFormat="1" x14ac:dyDescent="0.2">
      <c r="A30" s="120"/>
      <c r="B30" s="64"/>
      <c r="C30" s="64"/>
      <c r="D30" s="64"/>
      <c r="E30" s="120"/>
      <c r="F30" s="141"/>
      <c r="G30" s="141"/>
      <c r="H30" s="120"/>
      <c r="I30" s="120"/>
      <c r="J30" s="60"/>
      <c r="K30" s="60"/>
      <c r="L30" s="61"/>
      <c r="M30" s="60"/>
      <c r="N30" s="60"/>
      <c r="O30" s="60"/>
      <c r="P30" s="60"/>
      <c r="Q30" s="60"/>
      <c r="R30" s="60"/>
      <c r="S30" s="60"/>
      <c r="T30" s="60"/>
      <c r="U30" s="120"/>
      <c r="V30" s="61"/>
      <c r="W30" s="61"/>
      <c r="X30" s="61"/>
      <c r="Y30" s="62"/>
      <c r="Z30" s="61"/>
      <c r="AA30" s="62"/>
      <c r="AB30" s="61"/>
      <c r="AC30" s="62"/>
      <c r="AD30" s="61"/>
      <c r="AE30" s="61"/>
      <c r="AF30" s="60"/>
      <c r="AG30" s="60"/>
      <c r="AH30" s="60"/>
      <c r="AI30" s="60"/>
      <c r="AJ30" s="60"/>
      <c r="AK30" s="60"/>
      <c r="AL30" s="60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4"/>
      <c r="BR30" s="4"/>
      <c r="CB30" s="4"/>
    </row>
    <row r="31" spans="1:80" x14ac:dyDescent="0.2">
      <c r="F31" s="33"/>
      <c r="G31" s="33"/>
      <c r="H31" s="1"/>
    </row>
    <row r="32" spans="1:80" x14ac:dyDescent="0.2">
      <c r="F32" s="33"/>
      <c r="G32" s="33"/>
      <c r="H32" s="1"/>
    </row>
    <row r="33" spans="1:80" x14ac:dyDescent="0.2">
      <c r="A33" s="66"/>
      <c r="F33" s="33"/>
      <c r="G33" s="33"/>
    </row>
    <row r="34" spans="1:80" x14ac:dyDescent="0.2">
      <c r="A34" s="66"/>
      <c r="F34" s="33"/>
      <c r="G34" s="33"/>
    </row>
    <row r="35" spans="1:80" x14ac:dyDescent="0.2">
      <c r="A35" s="66"/>
      <c r="F35" s="33"/>
      <c r="G35" s="33"/>
    </row>
    <row r="36" spans="1:80" x14ac:dyDescent="0.2">
      <c r="F36" s="33"/>
      <c r="G36" s="33"/>
      <c r="H36" s="1"/>
    </row>
    <row r="37" spans="1:80" x14ac:dyDescent="0.2">
      <c r="F37" s="33"/>
      <c r="G37" s="33"/>
      <c r="H37" s="1"/>
    </row>
    <row r="38" spans="1:80" x14ac:dyDescent="0.2">
      <c r="F38" s="33"/>
      <c r="G38" s="33"/>
      <c r="H38" s="1"/>
      <c r="I38" s="66"/>
    </row>
    <row r="39" spans="1:80" s="85" customFormat="1" x14ac:dyDescent="0.2">
      <c r="A39" s="121"/>
      <c r="B39" s="82"/>
      <c r="C39" s="82"/>
      <c r="D39" s="90"/>
      <c r="E39" s="82"/>
      <c r="F39" s="139"/>
      <c r="G39" s="139"/>
      <c r="H39" s="118"/>
      <c r="I39" s="118"/>
      <c r="J39" s="82"/>
      <c r="K39" s="82"/>
      <c r="L39" s="83"/>
      <c r="M39" s="82"/>
      <c r="N39" s="82"/>
      <c r="O39" s="82"/>
      <c r="P39" s="82"/>
      <c r="Q39" s="82"/>
      <c r="R39" s="82"/>
      <c r="S39" s="82"/>
      <c r="T39" s="60"/>
      <c r="U39" s="121"/>
      <c r="V39" s="83"/>
      <c r="W39" s="83"/>
      <c r="X39" s="83"/>
      <c r="Y39" s="84"/>
      <c r="Z39" s="83"/>
      <c r="AA39" s="84"/>
      <c r="AB39" s="83"/>
      <c r="AC39" s="84"/>
      <c r="AD39" s="83"/>
      <c r="AE39" s="83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2"/>
      <c r="BI39" s="2"/>
      <c r="BJ39" s="2"/>
      <c r="BK39" s="2"/>
      <c r="BL39" s="2"/>
      <c r="BM39" s="2"/>
      <c r="BN39" s="2"/>
      <c r="BO39" s="2"/>
      <c r="BP39" s="2"/>
      <c r="BQ39" s="4"/>
      <c r="BR39" s="4"/>
      <c r="CB39" s="4"/>
    </row>
    <row r="40" spans="1:80" s="85" customFormat="1" ht="20.399999999999999" customHeight="1" x14ac:dyDescent="0.2">
      <c r="A40" s="122"/>
      <c r="B40" s="82"/>
      <c r="C40" s="82"/>
      <c r="D40" s="90"/>
      <c r="E40" s="82"/>
      <c r="F40" s="140"/>
      <c r="G40" s="140"/>
      <c r="H40" s="119"/>
      <c r="I40" s="119"/>
      <c r="J40" s="82"/>
      <c r="K40" s="82"/>
      <c r="L40" s="83"/>
      <c r="M40" s="82"/>
      <c r="N40" s="82"/>
      <c r="O40" s="82"/>
      <c r="P40" s="82"/>
      <c r="Q40" s="82"/>
      <c r="R40" s="82"/>
      <c r="S40" s="82"/>
      <c r="T40" s="60"/>
      <c r="U40" s="122"/>
      <c r="V40" s="83"/>
      <c r="W40" s="83"/>
      <c r="X40" s="83"/>
      <c r="Y40" s="84"/>
      <c r="Z40" s="83"/>
      <c r="AA40" s="84"/>
      <c r="AB40" s="83"/>
      <c r="AC40" s="84"/>
      <c r="AD40" s="83"/>
      <c r="AE40" s="83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2"/>
      <c r="BI40" s="2"/>
      <c r="BJ40" s="2"/>
      <c r="BK40" s="2"/>
      <c r="BL40" s="2"/>
      <c r="BM40" s="2"/>
      <c r="BN40" s="2"/>
      <c r="BO40" s="2"/>
      <c r="BP40" s="2"/>
      <c r="BQ40" s="4"/>
      <c r="BR40" s="4"/>
      <c r="CB40" s="4"/>
    </row>
    <row r="41" spans="1:80" s="85" customFormat="1" ht="20.399999999999999" customHeight="1" x14ac:dyDescent="0.2">
      <c r="A41" s="123"/>
      <c r="B41" s="82"/>
      <c r="C41" s="82"/>
      <c r="D41" s="90"/>
      <c r="E41" s="82"/>
      <c r="F41" s="141"/>
      <c r="G41" s="141"/>
      <c r="H41" s="120"/>
      <c r="I41" s="120"/>
      <c r="J41" s="82"/>
      <c r="K41" s="82"/>
      <c r="L41" s="83"/>
      <c r="M41" s="82"/>
      <c r="N41" s="82"/>
      <c r="O41" s="82"/>
      <c r="P41" s="82"/>
      <c r="Q41" s="82"/>
      <c r="R41" s="82"/>
      <c r="S41" s="82"/>
      <c r="T41" s="60"/>
      <c r="U41" s="123"/>
      <c r="V41" s="83"/>
      <c r="W41" s="83"/>
      <c r="X41" s="83"/>
      <c r="Y41" s="84"/>
      <c r="Z41" s="83"/>
      <c r="AA41" s="84"/>
      <c r="AB41" s="83"/>
      <c r="AC41" s="84"/>
      <c r="AD41" s="83"/>
      <c r="AE41" s="83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2"/>
      <c r="BI41" s="2"/>
      <c r="BJ41" s="2"/>
      <c r="BK41" s="2"/>
      <c r="BL41" s="2"/>
      <c r="BM41" s="2"/>
      <c r="BN41" s="2"/>
      <c r="BO41" s="2"/>
      <c r="BP41" s="2"/>
      <c r="BQ41" s="4"/>
      <c r="BR41" s="4"/>
      <c r="CB41" s="4"/>
    </row>
    <row r="42" spans="1:80" x14ac:dyDescent="0.2">
      <c r="F42" s="33"/>
      <c r="G42" s="33"/>
    </row>
    <row r="43" spans="1:80" x14ac:dyDescent="0.2">
      <c r="F43" s="33"/>
      <c r="G43" s="33"/>
    </row>
    <row r="44" spans="1:80" x14ac:dyDescent="0.2">
      <c r="F44" s="33"/>
      <c r="G44" s="33"/>
    </row>
    <row r="45" spans="1:80" x14ac:dyDescent="0.2">
      <c r="F45" s="33"/>
      <c r="G45" s="33"/>
    </row>
    <row r="46" spans="1:80" x14ac:dyDescent="0.2">
      <c r="F46" s="33"/>
      <c r="G46" s="33"/>
    </row>
    <row r="47" spans="1:80" x14ac:dyDescent="0.2">
      <c r="F47" s="33"/>
      <c r="G47" s="33"/>
    </row>
    <row r="48" spans="1:80" x14ac:dyDescent="0.2">
      <c r="F48" s="33"/>
      <c r="G48" s="33"/>
    </row>
    <row r="49" spans="1:80" x14ac:dyDescent="0.2">
      <c r="F49" s="33"/>
      <c r="G49" s="33"/>
      <c r="H49" s="1"/>
    </row>
    <row r="50" spans="1:80" s="85" customFormat="1" x14ac:dyDescent="0.2">
      <c r="A50" s="118"/>
      <c r="B50" s="82"/>
      <c r="C50" s="82"/>
      <c r="D50" s="90"/>
      <c r="E50" s="82"/>
      <c r="F50" s="136"/>
      <c r="G50" s="136"/>
      <c r="H50" s="118"/>
      <c r="I50" s="121"/>
      <c r="J50" s="82"/>
      <c r="K50" s="82"/>
      <c r="L50" s="83"/>
      <c r="M50" s="82"/>
      <c r="N50" s="82"/>
      <c r="O50" s="82"/>
      <c r="P50" s="82"/>
      <c r="Q50" s="82"/>
      <c r="R50" s="82"/>
      <c r="S50" s="82"/>
      <c r="T50" s="60"/>
      <c r="U50" s="121"/>
      <c r="V50" s="83"/>
      <c r="W50" s="83"/>
      <c r="X50" s="83"/>
      <c r="Y50" s="84"/>
      <c r="Z50" s="83"/>
      <c r="AA50" s="84"/>
      <c r="AB50" s="83"/>
      <c r="AC50" s="84"/>
      <c r="AD50" s="83"/>
      <c r="AE50" s="83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2"/>
      <c r="BI50" s="2"/>
      <c r="BJ50" s="2"/>
      <c r="BK50" s="2"/>
      <c r="BL50" s="2"/>
      <c r="BM50" s="2"/>
      <c r="BN50" s="2"/>
      <c r="BO50" s="2"/>
      <c r="BP50" s="2"/>
      <c r="BQ50" s="4"/>
      <c r="BR50" s="4"/>
      <c r="CB50" s="4"/>
    </row>
    <row r="51" spans="1:80" s="85" customFormat="1" x14ac:dyDescent="0.2">
      <c r="A51" s="119"/>
      <c r="B51" s="82"/>
      <c r="C51" s="82"/>
      <c r="D51" s="90"/>
      <c r="E51" s="82"/>
      <c r="F51" s="137"/>
      <c r="G51" s="137"/>
      <c r="H51" s="119"/>
      <c r="I51" s="122"/>
      <c r="J51" s="82"/>
      <c r="K51" s="82"/>
      <c r="L51" s="83"/>
      <c r="M51" s="82"/>
      <c r="N51" s="82"/>
      <c r="O51" s="82"/>
      <c r="P51" s="82"/>
      <c r="Q51" s="82"/>
      <c r="R51" s="82"/>
      <c r="S51" s="82"/>
      <c r="T51" s="60"/>
      <c r="U51" s="122"/>
      <c r="V51" s="83"/>
      <c r="W51" s="83"/>
      <c r="X51" s="83"/>
      <c r="Y51" s="84"/>
      <c r="Z51" s="83"/>
      <c r="AA51" s="84"/>
      <c r="AB51" s="83"/>
      <c r="AC51" s="84"/>
      <c r="AD51" s="83"/>
      <c r="AE51" s="83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2"/>
      <c r="BI51" s="2"/>
      <c r="BJ51" s="2"/>
      <c r="BK51" s="2"/>
      <c r="BL51" s="2"/>
      <c r="BM51" s="2"/>
      <c r="BN51" s="2"/>
      <c r="BO51" s="2"/>
      <c r="BP51" s="2"/>
      <c r="BQ51" s="4"/>
      <c r="BR51" s="4"/>
      <c r="CB51" s="4"/>
    </row>
    <row r="52" spans="1:80" s="85" customFormat="1" x14ac:dyDescent="0.2">
      <c r="A52" s="119"/>
      <c r="B52" s="82"/>
      <c r="C52" s="82"/>
      <c r="D52" s="90"/>
      <c r="E52" s="82"/>
      <c r="F52" s="137"/>
      <c r="G52" s="137"/>
      <c r="H52" s="119"/>
      <c r="I52" s="122"/>
      <c r="J52" s="82"/>
      <c r="K52" s="82"/>
      <c r="L52" s="83"/>
      <c r="M52" s="82"/>
      <c r="N52" s="82"/>
      <c r="O52" s="82"/>
      <c r="P52" s="82"/>
      <c r="Q52" s="82"/>
      <c r="R52" s="82"/>
      <c r="S52" s="82"/>
      <c r="T52" s="60"/>
      <c r="U52" s="122"/>
      <c r="V52" s="83"/>
      <c r="W52" s="83"/>
      <c r="X52" s="83"/>
      <c r="Y52" s="84"/>
      <c r="Z52" s="83"/>
      <c r="AA52" s="84"/>
      <c r="AB52" s="83"/>
      <c r="AC52" s="84"/>
      <c r="AD52" s="83"/>
      <c r="AE52" s="83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2"/>
      <c r="BI52" s="2"/>
      <c r="BJ52" s="2"/>
      <c r="BK52" s="2"/>
      <c r="BL52" s="2"/>
      <c r="BM52" s="2"/>
      <c r="BN52" s="2"/>
      <c r="BO52" s="2"/>
      <c r="BP52" s="2"/>
      <c r="BQ52" s="4"/>
      <c r="BR52" s="4"/>
      <c r="CB52" s="4"/>
    </row>
    <row r="53" spans="1:80" s="85" customFormat="1" ht="20.399999999999999" customHeight="1" x14ac:dyDescent="0.2">
      <c r="A53" s="119"/>
      <c r="B53" s="82"/>
      <c r="C53" s="82"/>
      <c r="D53" s="90"/>
      <c r="E53" s="82"/>
      <c r="F53" s="137"/>
      <c r="G53" s="137"/>
      <c r="H53" s="119"/>
      <c r="I53" s="122"/>
      <c r="J53" s="82"/>
      <c r="K53" s="82"/>
      <c r="L53" s="83"/>
      <c r="M53" s="82"/>
      <c r="N53" s="82"/>
      <c r="O53" s="82"/>
      <c r="P53" s="82"/>
      <c r="Q53" s="82"/>
      <c r="R53" s="82"/>
      <c r="S53" s="82"/>
      <c r="T53" s="60"/>
      <c r="U53" s="122"/>
      <c r="V53" s="83"/>
      <c r="W53" s="83"/>
      <c r="X53" s="83"/>
      <c r="Y53" s="84"/>
      <c r="Z53" s="83"/>
      <c r="AA53" s="84"/>
      <c r="AB53" s="83"/>
      <c r="AC53" s="84"/>
      <c r="AD53" s="83"/>
      <c r="AE53" s="83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2"/>
      <c r="BI53" s="2"/>
      <c r="BJ53" s="2"/>
      <c r="BK53" s="2"/>
      <c r="BL53" s="2"/>
      <c r="BM53" s="2"/>
      <c r="BN53" s="2"/>
      <c r="BO53" s="2"/>
      <c r="BP53" s="2"/>
      <c r="BQ53" s="4"/>
      <c r="BR53" s="4"/>
      <c r="CB53" s="4"/>
    </row>
    <row r="54" spans="1:80" s="85" customFormat="1" ht="20.399999999999999" customHeight="1" x14ac:dyDescent="0.2">
      <c r="A54" s="119"/>
      <c r="B54" s="82"/>
      <c r="C54" s="82"/>
      <c r="D54" s="90"/>
      <c r="E54" s="82"/>
      <c r="F54" s="137"/>
      <c r="G54" s="137"/>
      <c r="H54" s="119"/>
      <c r="I54" s="122"/>
      <c r="J54" s="82"/>
      <c r="K54" s="82"/>
      <c r="L54" s="83"/>
      <c r="M54" s="82"/>
      <c r="N54" s="82"/>
      <c r="O54" s="82"/>
      <c r="P54" s="82"/>
      <c r="Q54" s="82"/>
      <c r="R54" s="82"/>
      <c r="S54" s="82"/>
      <c r="T54" s="60"/>
      <c r="U54" s="122"/>
      <c r="V54" s="83"/>
      <c r="W54" s="83"/>
      <c r="X54" s="83"/>
      <c r="Y54" s="84"/>
      <c r="Z54" s="83"/>
      <c r="AA54" s="84"/>
      <c r="AB54" s="83"/>
      <c r="AC54" s="84"/>
      <c r="AD54" s="83"/>
      <c r="AE54" s="83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2"/>
      <c r="BI54" s="2"/>
      <c r="BJ54" s="2"/>
      <c r="BK54" s="2"/>
      <c r="BL54" s="2"/>
      <c r="BM54" s="2"/>
      <c r="BN54" s="2"/>
      <c r="BO54" s="2"/>
      <c r="BP54" s="2"/>
      <c r="BQ54" s="4"/>
      <c r="BR54" s="4"/>
      <c r="CB54" s="4"/>
    </row>
    <row r="55" spans="1:80" s="85" customFormat="1" ht="20.399999999999999" customHeight="1" x14ac:dyDescent="0.2">
      <c r="A55" s="119"/>
      <c r="B55" s="82"/>
      <c r="C55" s="82"/>
      <c r="D55" s="90"/>
      <c r="E55" s="82"/>
      <c r="F55" s="137"/>
      <c r="G55" s="137"/>
      <c r="H55" s="119"/>
      <c r="I55" s="122"/>
      <c r="J55" s="82"/>
      <c r="K55" s="82"/>
      <c r="L55" s="83"/>
      <c r="M55" s="82"/>
      <c r="N55" s="82"/>
      <c r="O55" s="82"/>
      <c r="P55" s="82"/>
      <c r="Q55" s="82"/>
      <c r="R55" s="82"/>
      <c r="S55" s="82"/>
      <c r="T55" s="60"/>
      <c r="U55" s="122"/>
      <c r="V55" s="83"/>
      <c r="W55" s="83"/>
      <c r="X55" s="83"/>
      <c r="Y55" s="84"/>
      <c r="Z55" s="83"/>
      <c r="AA55" s="84"/>
      <c r="AB55" s="83"/>
      <c r="AC55" s="84"/>
      <c r="AD55" s="83"/>
      <c r="AE55" s="83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2"/>
      <c r="BI55" s="2"/>
      <c r="BJ55" s="2"/>
      <c r="BK55" s="2"/>
      <c r="BL55" s="2"/>
      <c r="BM55" s="2"/>
      <c r="BN55" s="2"/>
      <c r="BO55" s="2"/>
      <c r="BP55" s="2"/>
      <c r="BQ55" s="4"/>
      <c r="BR55" s="4"/>
      <c r="CB55" s="4"/>
    </row>
    <row r="56" spans="1:80" s="85" customFormat="1" ht="20.399999999999999" customHeight="1" x14ac:dyDescent="0.2">
      <c r="A56" s="119"/>
      <c r="B56" s="82"/>
      <c r="C56" s="82"/>
      <c r="D56" s="90"/>
      <c r="E56" s="82"/>
      <c r="F56" s="137"/>
      <c r="G56" s="137"/>
      <c r="H56" s="119"/>
      <c r="I56" s="122"/>
      <c r="J56" s="82"/>
      <c r="K56" s="82"/>
      <c r="L56" s="83"/>
      <c r="M56" s="82"/>
      <c r="N56" s="82"/>
      <c r="O56" s="82"/>
      <c r="P56" s="82"/>
      <c r="Q56" s="82"/>
      <c r="R56" s="82"/>
      <c r="S56" s="82"/>
      <c r="T56" s="60"/>
      <c r="U56" s="122"/>
      <c r="V56" s="83"/>
      <c r="W56" s="83"/>
      <c r="X56" s="83"/>
      <c r="Y56" s="84"/>
      <c r="Z56" s="83"/>
      <c r="AA56" s="84"/>
      <c r="AB56" s="83"/>
      <c r="AC56" s="84"/>
      <c r="AD56" s="83"/>
      <c r="AE56" s="83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2"/>
      <c r="BI56" s="2"/>
      <c r="BJ56" s="2"/>
      <c r="BK56" s="2"/>
      <c r="BL56" s="2"/>
      <c r="BM56" s="2"/>
      <c r="BN56" s="2"/>
      <c r="BO56" s="2"/>
      <c r="BP56" s="2"/>
      <c r="BQ56" s="4"/>
      <c r="BR56" s="4"/>
      <c r="CB56" s="4"/>
    </row>
    <row r="57" spans="1:80" s="85" customFormat="1" ht="20.399999999999999" customHeight="1" x14ac:dyDescent="0.2">
      <c r="A57" s="119"/>
      <c r="B57" s="82"/>
      <c r="C57" s="82"/>
      <c r="D57" s="90"/>
      <c r="E57" s="82"/>
      <c r="F57" s="137"/>
      <c r="G57" s="137"/>
      <c r="H57" s="119"/>
      <c r="I57" s="122"/>
      <c r="J57" s="82"/>
      <c r="K57" s="82"/>
      <c r="L57" s="83"/>
      <c r="M57" s="82"/>
      <c r="N57" s="82"/>
      <c r="O57" s="82"/>
      <c r="P57" s="82"/>
      <c r="Q57" s="82"/>
      <c r="R57" s="82"/>
      <c r="S57" s="82"/>
      <c r="T57" s="60"/>
      <c r="U57" s="122"/>
      <c r="V57" s="83"/>
      <c r="W57" s="83"/>
      <c r="X57" s="83"/>
      <c r="Y57" s="84"/>
      <c r="Z57" s="83"/>
      <c r="AA57" s="84"/>
      <c r="AB57" s="83"/>
      <c r="AC57" s="84"/>
      <c r="AD57" s="83"/>
      <c r="AE57" s="83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2"/>
      <c r="BI57" s="2"/>
      <c r="BJ57" s="2"/>
      <c r="BK57" s="2"/>
      <c r="BL57" s="2"/>
      <c r="BM57" s="2"/>
      <c r="BN57" s="2"/>
      <c r="BO57" s="2"/>
      <c r="BP57" s="2"/>
      <c r="BQ57" s="4"/>
      <c r="BR57" s="4"/>
      <c r="CB57" s="4"/>
    </row>
    <row r="58" spans="1:80" s="85" customFormat="1" ht="20.399999999999999" customHeight="1" x14ac:dyDescent="0.2">
      <c r="A58" s="119"/>
      <c r="B58" s="82"/>
      <c r="C58" s="82"/>
      <c r="D58" s="90"/>
      <c r="E58" s="82"/>
      <c r="F58" s="137"/>
      <c r="G58" s="137"/>
      <c r="H58" s="119"/>
      <c r="I58" s="122"/>
      <c r="J58" s="82"/>
      <c r="K58" s="82"/>
      <c r="L58" s="83"/>
      <c r="M58" s="82"/>
      <c r="N58" s="82"/>
      <c r="O58" s="82"/>
      <c r="P58" s="82"/>
      <c r="Q58" s="82"/>
      <c r="R58" s="82"/>
      <c r="S58" s="82"/>
      <c r="T58" s="60"/>
      <c r="U58" s="122"/>
      <c r="V58" s="83"/>
      <c r="W58" s="83"/>
      <c r="X58" s="83"/>
      <c r="Y58" s="84"/>
      <c r="Z58" s="83"/>
      <c r="AA58" s="84"/>
      <c r="AB58" s="83"/>
      <c r="AC58" s="84"/>
      <c r="AD58" s="83"/>
      <c r="AE58" s="83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2"/>
      <c r="BI58" s="2"/>
      <c r="BJ58" s="2"/>
      <c r="BK58" s="2"/>
      <c r="BL58" s="2"/>
      <c r="BM58" s="2"/>
      <c r="BN58" s="2"/>
      <c r="BO58" s="2"/>
      <c r="BP58" s="2"/>
      <c r="BQ58" s="4"/>
      <c r="BR58" s="4"/>
      <c r="CB58" s="4"/>
    </row>
    <row r="59" spans="1:80" s="85" customFormat="1" ht="20.399999999999999" customHeight="1" x14ac:dyDescent="0.2">
      <c r="A59" s="120"/>
      <c r="B59" s="82"/>
      <c r="C59" s="82"/>
      <c r="D59" s="90"/>
      <c r="E59" s="82"/>
      <c r="F59" s="138"/>
      <c r="G59" s="138"/>
      <c r="H59" s="120"/>
      <c r="I59" s="123"/>
      <c r="J59" s="82"/>
      <c r="K59" s="82"/>
      <c r="L59" s="83"/>
      <c r="M59" s="82"/>
      <c r="N59" s="82"/>
      <c r="O59" s="82"/>
      <c r="P59" s="82"/>
      <c r="Q59" s="82"/>
      <c r="R59" s="82"/>
      <c r="S59" s="82"/>
      <c r="T59" s="60"/>
      <c r="U59" s="123"/>
      <c r="V59" s="83"/>
      <c r="W59" s="83"/>
      <c r="X59" s="83"/>
      <c r="Y59" s="84"/>
      <c r="Z59" s="83"/>
      <c r="AA59" s="84"/>
      <c r="AB59" s="83"/>
      <c r="AC59" s="84"/>
      <c r="AD59" s="83"/>
      <c r="AE59" s="83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2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2"/>
      <c r="BI59" s="2"/>
      <c r="BJ59" s="2"/>
      <c r="BK59" s="2"/>
      <c r="BL59" s="2"/>
      <c r="BM59" s="2"/>
      <c r="BN59" s="2"/>
      <c r="BO59" s="2"/>
      <c r="BP59" s="2"/>
      <c r="BQ59" s="4"/>
      <c r="BR59" s="4"/>
      <c r="CB59" s="4"/>
    </row>
    <row r="60" spans="1:80" x14ac:dyDescent="0.2">
      <c r="F60" s="33"/>
      <c r="G60" s="33"/>
      <c r="H60" s="1"/>
    </row>
    <row r="61" spans="1:80" x14ac:dyDescent="0.2">
      <c r="F61" s="76"/>
      <c r="G61" s="76"/>
      <c r="H61" s="1"/>
    </row>
    <row r="62" spans="1:80" x14ac:dyDescent="0.2">
      <c r="F62" s="76"/>
      <c r="G62" s="76"/>
      <c r="H62" s="1"/>
    </row>
    <row r="63" spans="1:80" x14ac:dyDescent="0.2">
      <c r="F63" s="76"/>
      <c r="G63" s="76"/>
      <c r="H63" s="1"/>
    </row>
    <row r="64" spans="1:80" x14ac:dyDescent="0.2">
      <c r="F64" s="76"/>
      <c r="G64" s="76"/>
      <c r="H64" s="1"/>
    </row>
    <row r="65" spans="6:8" x14ac:dyDescent="0.2">
      <c r="F65" s="76"/>
      <c r="G65" s="76"/>
      <c r="H65" s="1"/>
    </row>
    <row r="66" spans="6:8" x14ac:dyDescent="0.2">
      <c r="F66" s="76"/>
      <c r="G66" s="76"/>
      <c r="H66" s="1"/>
    </row>
    <row r="67" spans="6:8" x14ac:dyDescent="0.2">
      <c r="F67" s="76"/>
      <c r="G67" s="76"/>
      <c r="H67" s="1"/>
    </row>
    <row r="68" spans="6:8" x14ac:dyDescent="0.2">
      <c r="F68" s="76"/>
      <c r="G68" s="76"/>
      <c r="H68" s="1"/>
    </row>
    <row r="69" spans="6:8" x14ac:dyDescent="0.2">
      <c r="F69" s="76"/>
      <c r="G69" s="76"/>
      <c r="H69" s="1"/>
    </row>
    <row r="70" spans="6:8" x14ac:dyDescent="0.2">
      <c r="F70" s="76"/>
      <c r="G70" s="76"/>
      <c r="H70" s="1"/>
    </row>
    <row r="71" spans="6:8" x14ac:dyDescent="0.2">
      <c r="F71" s="76"/>
      <c r="G71" s="76"/>
      <c r="H71" s="1"/>
    </row>
    <row r="72" spans="6:8" x14ac:dyDescent="0.2">
      <c r="F72" s="76"/>
      <c r="G72" s="76"/>
      <c r="H72" s="1"/>
    </row>
    <row r="73" spans="6:8" x14ac:dyDescent="0.2">
      <c r="F73" s="76"/>
      <c r="G73" s="76"/>
      <c r="H73" s="1"/>
    </row>
    <row r="74" spans="6:8" x14ac:dyDescent="0.2">
      <c r="F74" s="76"/>
      <c r="G74" s="76"/>
      <c r="H74" s="1"/>
    </row>
    <row r="75" spans="6:8" x14ac:dyDescent="0.2">
      <c r="F75" s="76"/>
      <c r="G75" s="76"/>
      <c r="H75" s="1"/>
    </row>
    <row r="76" spans="6:8" x14ac:dyDescent="0.2">
      <c r="F76" s="76"/>
      <c r="G76" s="76"/>
      <c r="H76" s="1"/>
    </row>
    <row r="77" spans="6:8" x14ac:dyDescent="0.2">
      <c r="F77" s="76"/>
      <c r="G77" s="76"/>
      <c r="H77" s="1"/>
    </row>
    <row r="78" spans="6:8" x14ac:dyDescent="0.2">
      <c r="F78" s="76"/>
      <c r="G78" s="76"/>
      <c r="H78" s="1"/>
    </row>
    <row r="79" spans="6:8" x14ac:dyDescent="0.2">
      <c r="F79" s="76"/>
      <c r="G79" s="76"/>
      <c r="H79" s="1"/>
    </row>
    <row r="80" spans="6:8" x14ac:dyDescent="0.2">
      <c r="F80" s="76"/>
      <c r="G80" s="76"/>
      <c r="H80" s="1"/>
    </row>
    <row r="81" spans="1:80" x14ac:dyDescent="0.2">
      <c r="F81" s="76"/>
      <c r="G81" s="76"/>
      <c r="H81" s="1"/>
    </row>
    <row r="82" spans="1:80" x14ac:dyDescent="0.2">
      <c r="F82" s="76"/>
      <c r="G82" s="33"/>
      <c r="H82" s="1"/>
    </row>
    <row r="83" spans="1:80" x14ac:dyDescent="0.2">
      <c r="F83" s="76"/>
      <c r="G83" s="76"/>
    </row>
    <row r="84" spans="1:80" x14ac:dyDescent="0.2">
      <c r="F84" s="76"/>
      <c r="G84" s="76"/>
      <c r="H84" s="1"/>
    </row>
    <row r="85" spans="1:80" x14ac:dyDescent="0.2">
      <c r="F85" s="76"/>
      <c r="G85" s="76"/>
      <c r="H85" s="1"/>
    </row>
    <row r="86" spans="1:80" s="85" customFormat="1" x14ac:dyDescent="0.2">
      <c r="A86" s="121"/>
      <c r="B86" s="82"/>
      <c r="C86" s="82"/>
      <c r="D86" s="90"/>
      <c r="E86" s="82"/>
      <c r="F86" s="183"/>
      <c r="G86" s="183"/>
      <c r="H86" s="118"/>
      <c r="I86" s="118"/>
      <c r="J86" s="82"/>
      <c r="K86" s="82"/>
      <c r="L86" s="83"/>
      <c r="M86" s="82"/>
      <c r="N86" s="82"/>
      <c r="O86" s="82"/>
      <c r="P86" s="82"/>
      <c r="Q86" s="82"/>
      <c r="R86" s="82"/>
      <c r="S86" s="82"/>
      <c r="T86" s="60"/>
      <c r="U86" s="121"/>
      <c r="V86" s="83"/>
      <c r="W86" s="83"/>
      <c r="X86" s="83"/>
      <c r="Y86" s="84"/>
      <c r="Z86" s="83"/>
      <c r="AA86" s="84"/>
      <c r="AB86" s="83"/>
      <c r="AC86" s="84"/>
      <c r="AD86" s="83"/>
      <c r="AE86" s="83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82"/>
      <c r="AU86" s="82"/>
      <c r="AV86" s="82"/>
      <c r="AW86" s="82"/>
      <c r="AX86" s="82"/>
      <c r="AY86" s="82"/>
      <c r="AZ86" s="82"/>
      <c r="BA86" s="82"/>
      <c r="BB86" s="82"/>
      <c r="BC86" s="82"/>
      <c r="BD86" s="82"/>
      <c r="BE86" s="82"/>
      <c r="BF86" s="82"/>
      <c r="BG86" s="82"/>
      <c r="BH86" s="2"/>
      <c r="BI86" s="2"/>
      <c r="BJ86" s="2"/>
      <c r="BK86" s="2"/>
      <c r="BL86" s="2"/>
      <c r="BM86" s="2"/>
      <c r="BN86" s="2"/>
      <c r="BO86" s="2"/>
      <c r="BP86" s="2"/>
      <c r="BQ86" s="4"/>
      <c r="BR86" s="4"/>
      <c r="CB86" s="4"/>
    </row>
    <row r="87" spans="1:80" s="85" customFormat="1" ht="20.399999999999999" customHeight="1" x14ac:dyDescent="0.2">
      <c r="A87" s="122"/>
      <c r="B87" s="82"/>
      <c r="C87" s="82"/>
      <c r="D87" s="90"/>
      <c r="E87" s="82"/>
      <c r="F87" s="184"/>
      <c r="G87" s="184"/>
      <c r="H87" s="119"/>
      <c r="I87" s="119"/>
      <c r="J87" s="82"/>
      <c r="K87" s="82"/>
      <c r="L87" s="83"/>
      <c r="M87" s="82"/>
      <c r="N87" s="82"/>
      <c r="O87" s="82"/>
      <c r="P87" s="82"/>
      <c r="Q87" s="82"/>
      <c r="R87" s="82"/>
      <c r="S87" s="82"/>
      <c r="T87" s="60"/>
      <c r="U87" s="122"/>
      <c r="V87" s="83"/>
      <c r="W87" s="83"/>
      <c r="X87" s="83"/>
      <c r="Y87" s="84"/>
      <c r="Z87" s="83"/>
      <c r="AA87" s="84"/>
      <c r="AB87" s="83"/>
      <c r="AC87" s="84"/>
      <c r="AD87" s="83"/>
      <c r="AE87" s="83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82"/>
      <c r="AU87" s="82"/>
      <c r="AV87" s="82"/>
      <c r="AW87" s="82"/>
      <c r="AX87" s="82"/>
      <c r="AY87" s="82"/>
      <c r="AZ87" s="82"/>
      <c r="BA87" s="82"/>
      <c r="BB87" s="82"/>
      <c r="BC87" s="82"/>
      <c r="BD87" s="82"/>
      <c r="BE87" s="82"/>
      <c r="BF87" s="82"/>
      <c r="BG87" s="82"/>
      <c r="BH87" s="2"/>
      <c r="BI87" s="2"/>
      <c r="BJ87" s="2"/>
      <c r="BK87" s="2"/>
      <c r="BL87" s="2"/>
      <c r="BM87" s="2"/>
      <c r="BN87" s="2"/>
      <c r="BO87" s="2"/>
      <c r="BP87" s="2"/>
      <c r="BQ87" s="4"/>
      <c r="BR87" s="4"/>
      <c r="CB87" s="4"/>
    </row>
    <row r="88" spans="1:80" s="85" customFormat="1" x14ac:dyDescent="0.2">
      <c r="A88" s="122"/>
      <c r="B88" s="82"/>
      <c r="C88" s="82"/>
      <c r="D88" s="90"/>
      <c r="E88" s="82"/>
      <c r="F88" s="184"/>
      <c r="G88" s="184"/>
      <c r="H88" s="119"/>
      <c r="I88" s="119"/>
      <c r="J88" s="82"/>
      <c r="K88" s="82"/>
      <c r="L88" s="83"/>
      <c r="M88" s="82"/>
      <c r="N88" s="82"/>
      <c r="O88" s="82"/>
      <c r="P88" s="82"/>
      <c r="Q88" s="82"/>
      <c r="R88" s="82"/>
      <c r="S88" s="82"/>
      <c r="T88" s="60"/>
      <c r="U88" s="122"/>
      <c r="V88" s="83"/>
      <c r="W88" s="83"/>
      <c r="X88" s="83"/>
      <c r="Y88" s="84"/>
      <c r="Z88" s="83"/>
      <c r="AA88" s="84"/>
      <c r="AB88" s="83"/>
      <c r="AC88" s="84"/>
      <c r="AD88" s="83"/>
      <c r="AE88" s="83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  <c r="AT88" s="82"/>
      <c r="AU88" s="82"/>
      <c r="AV88" s="82"/>
      <c r="AW88" s="82"/>
      <c r="AX88" s="82"/>
      <c r="AY88" s="82"/>
      <c r="AZ88" s="82"/>
      <c r="BA88" s="82"/>
      <c r="BB88" s="82"/>
      <c r="BC88" s="82"/>
      <c r="BD88" s="82"/>
      <c r="BE88" s="82"/>
      <c r="BF88" s="82"/>
      <c r="BG88" s="82"/>
      <c r="BH88" s="2"/>
      <c r="BI88" s="2"/>
      <c r="BJ88" s="2"/>
      <c r="BK88" s="2"/>
      <c r="BL88" s="2"/>
      <c r="BM88" s="2"/>
      <c r="BN88" s="2"/>
      <c r="BO88" s="2"/>
      <c r="BP88" s="2"/>
      <c r="BQ88" s="4"/>
      <c r="BR88" s="4"/>
      <c r="CB88" s="4"/>
    </row>
    <row r="89" spans="1:80" s="85" customFormat="1" ht="20.399999999999999" customHeight="1" x14ac:dyDescent="0.2">
      <c r="A89" s="122"/>
      <c r="B89" s="82"/>
      <c r="C89" s="82"/>
      <c r="D89" s="90"/>
      <c r="E89" s="82"/>
      <c r="F89" s="184"/>
      <c r="G89" s="184"/>
      <c r="H89" s="119"/>
      <c r="I89" s="119"/>
      <c r="J89" s="82"/>
      <c r="K89" s="82"/>
      <c r="L89" s="83"/>
      <c r="M89" s="82"/>
      <c r="N89" s="82"/>
      <c r="O89" s="82"/>
      <c r="P89" s="82"/>
      <c r="Q89" s="82"/>
      <c r="R89" s="82"/>
      <c r="S89" s="82"/>
      <c r="T89" s="60"/>
      <c r="U89" s="122"/>
      <c r="V89" s="83"/>
      <c r="W89" s="83"/>
      <c r="X89" s="83"/>
      <c r="Y89" s="84"/>
      <c r="Z89" s="83"/>
      <c r="AA89" s="84"/>
      <c r="AB89" s="83"/>
      <c r="AC89" s="84"/>
      <c r="AD89" s="83"/>
      <c r="AE89" s="83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  <c r="AT89" s="82"/>
      <c r="AU89" s="82"/>
      <c r="AV89" s="82"/>
      <c r="AW89" s="82"/>
      <c r="AX89" s="82"/>
      <c r="AY89" s="82"/>
      <c r="AZ89" s="82"/>
      <c r="BA89" s="82"/>
      <c r="BB89" s="82"/>
      <c r="BC89" s="82"/>
      <c r="BD89" s="82"/>
      <c r="BE89" s="82"/>
      <c r="BF89" s="82"/>
      <c r="BG89" s="82"/>
      <c r="BH89" s="2"/>
      <c r="BI89" s="2"/>
      <c r="BJ89" s="2"/>
      <c r="BK89" s="2"/>
      <c r="BL89" s="2"/>
      <c r="BM89" s="2"/>
      <c r="BN89" s="2"/>
      <c r="BO89" s="2"/>
      <c r="BP89" s="2"/>
      <c r="BQ89" s="4"/>
      <c r="BR89" s="4"/>
      <c r="CB89" s="4"/>
    </row>
    <row r="90" spans="1:80" s="85" customFormat="1" x14ac:dyDescent="0.2">
      <c r="A90" s="122"/>
      <c r="B90" s="82"/>
      <c r="C90" s="82"/>
      <c r="D90" s="90"/>
      <c r="E90" s="82"/>
      <c r="F90" s="184"/>
      <c r="G90" s="184"/>
      <c r="H90" s="119"/>
      <c r="I90" s="119"/>
      <c r="J90" s="82"/>
      <c r="K90" s="82"/>
      <c r="L90" s="83"/>
      <c r="M90" s="82"/>
      <c r="N90" s="82"/>
      <c r="O90" s="82"/>
      <c r="P90" s="82"/>
      <c r="Q90" s="82"/>
      <c r="R90" s="82"/>
      <c r="S90" s="82"/>
      <c r="T90" s="60"/>
      <c r="U90" s="122"/>
      <c r="V90" s="83"/>
      <c r="W90" s="83"/>
      <c r="X90" s="83"/>
      <c r="Y90" s="84"/>
      <c r="Z90" s="83"/>
      <c r="AA90" s="84"/>
      <c r="AB90" s="83"/>
      <c r="AC90" s="84"/>
      <c r="AD90" s="83"/>
      <c r="AE90" s="83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  <c r="AT90" s="82"/>
      <c r="AU90" s="82"/>
      <c r="AV90" s="82"/>
      <c r="AW90" s="82"/>
      <c r="AX90" s="82"/>
      <c r="AY90" s="82"/>
      <c r="AZ90" s="82"/>
      <c r="BA90" s="82"/>
      <c r="BB90" s="82"/>
      <c r="BC90" s="82"/>
      <c r="BD90" s="82"/>
      <c r="BE90" s="82"/>
      <c r="BF90" s="82"/>
      <c r="BG90" s="82"/>
      <c r="BH90" s="2"/>
      <c r="BI90" s="2"/>
      <c r="BJ90" s="2"/>
      <c r="BK90" s="2"/>
      <c r="BL90" s="2"/>
      <c r="BM90" s="2"/>
      <c r="BN90" s="2"/>
      <c r="BO90" s="2"/>
      <c r="BP90" s="2"/>
      <c r="BQ90" s="4"/>
      <c r="BR90" s="4"/>
      <c r="CB90" s="4"/>
    </row>
    <row r="91" spans="1:80" s="85" customFormat="1" ht="20.399999999999999" customHeight="1" x14ac:dyDescent="0.2">
      <c r="A91" s="122"/>
      <c r="B91" s="82"/>
      <c r="C91" s="82"/>
      <c r="D91" s="90"/>
      <c r="E91" s="82"/>
      <c r="F91" s="184"/>
      <c r="G91" s="184"/>
      <c r="H91" s="119"/>
      <c r="I91" s="119"/>
      <c r="J91" s="82"/>
      <c r="K91" s="82"/>
      <c r="L91" s="83"/>
      <c r="M91" s="82"/>
      <c r="N91" s="82"/>
      <c r="O91" s="82"/>
      <c r="P91" s="82"/>
      <c r="Q91" s="82"/>
      <c r="R91" s="82"/>
      <c r="S91" s="82"/>
      <c r="T91" s="60"/>
      <c r="U91" s="122"/>
      <c r="V91" s="83"/>
      <c r="W91" s="83"/>
      <c r="X91" s="83"/>
      <c r="Y91" s="84"/>
      <c r="Z91" s="83"/>
      <c r="AA91" s="84"/>
      <c r="AB91" s="83"/>
      <c r="AC91" s="84"/>
      <c r="AD91" s="83"/>
      <c r="AE91" s="83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  <c r="AT91" s="82"/>
      <c r="AU91" s="82"/>
      <c r="AV91" s="82"/>
      <c r="AW91" s="82"/>
      <c r="AX91" s="82"/>
      <c r="AY91" s="82"/>
      <c r="AZ91" s="82"/>
      <c r="BA91" s="82"/>
      <c r="BB91" s="82"/>
      <c r="BC91" s="82"/>
      <c r="BD91" s="82"/>
      <c r="BE91" s="82"/>
      <c r="BF91" s="82"/>
      <c r="BG91" s="82"/>
      <c r="BH91" s="2"/>
      <c r="BI91" s="2"/>
      <c r="BJ91" s="2"/>
      <c r="BK91" s="2"/>
      <c r="BL91" s="2"/>
      <c r="BM91" s="2"/>
      <c r="BN91" s="2"/>
      <c r="BO91" s="2"/>
      <c r="BP91" s="2"/>
      <c r="BQ91" s="4"/>
      <c r="BR91" s="4"/>
      <c r="CB91" s="4"/>
    </row>
    <row r="92" spans="1:80" s="85" customFormat="1" ht="20.399999999999999" customHeight="1" x14ac:dyDescent="0.2">
      <c r="A92" s="123"/>
      <c r="B92" s="82"/>
      <c r="C92" s="82"/>
      <c r="D92" s="90"/>
      <c r="E92" s="82"/>
      <c r="F92" s="185"/>
      <c r="G92" s="185"/>
      <c r="H92" s="120"/>
      <c r="I92" s="120"/>
      <c r="J92" s="82"/>
      <c r="K92" s="82"/>
      <c r="L92" s="83"/>
      <c r="M92" s="82"/>
      <c r="N92" s="82"/>
      <c r="O92" s="82"/>
      <c r="P92" s="82"/>
      <c r="Q92" s="82"/>
      <c r="R92" s="82"/>
      <c r="S92" s="82"/>
      <c r="T92" s="60"/>
      <c r="U92" s="123"/>
      <c r="V92" s="83"/>
      <c r="W92" s="83"/>
      <c r="X92" s="83"/>
      <c r="Y92" s="84"/>
      <c r="Z92" s="83"/>
      <c r="AA92" s="84"/>
      <c r="AB92" s="83"/>
      <c r="AC92" s="84"/>
      <c r="AD92" s="83"/>
      <c r="AE92" s="83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82"/>
      <c r="AU92" s="82"/>
      <c r="AV92" s="82"/>
      <c r="AW92" s="82"/>
      <c r="AX92" s="82"/>
      <c r="AY92" s="82"/>
      <c r="AZ92" s="82"/>
      <c r="BA92" s="82"/>
      <c r="BB92" s="82"/>
      <c r="BC92" s="82"/>
      <c r="BD92" s="82"/>
      <c r="BE92" s="82"/>
      <c r="BF92" s="82"/>
      <c r="BG92" s="82"/>
      <c r="BH92" s="2"/>
      <c r="BI92" s="2"/>
      <c r="BJ92" s="2"/>
      <c r="BK92" s="2"/>
      <c r="BL92" s="2"/>
      <c r="BM92" s="2"/>
      <c r="BN92" s="2"/>
      <c r="BO92" s="2"/>
      <c r="BP92" s="2"/>
      <c r="BQ92" s="4"/>
      <c r="BR92" s="4"/>
      <c r="CB92" s="4"/>
    </row>
    <row r="93" spans="1:80" x14ac:dyDescent="0.2">
      <c r="B93" s="82"/>
      <c r="C93" s="82"/>
      <c r="D93" s="82"/>
      <c r="F93" s="76"/>
      <c r="G93" s="76"/>
      <c r="H93" s="1"/>
    </row>
    <row r="94" spans="1:80" x14ac:dyDescent="0.2">
      <c r="B94" s="82"/>
      <c r="E94" s="126"/>
      <c r="F94" s="129"/>
      <c r="G94" s="129"/>
      <c r="H94" s="1"/>
    </row>
    <row r="95" spans="1:80" x14ac:dyDescent="0.2">
      <c r="B95" s="82"/>
      <c r="E95" s="127"/>
      <c r="F95" s="130"/>
      <c r="G95" s="130"/>
      <c r="H95" s="1"/>
    </row>
    <row r="96" spans="1:80" x14ac:dyDescent="0.2">
      <c r="B96" s="82"/>
      <c r="E96" s="127"/>
      <c r="F96" s="130"/>
      <c r="G96" s="130"/>
      <c r="H96" s="1"/>
    </row>
    <row r="97" spans="1:80" x14ac:dyDescent="0.2">
      <c r="B97" s="82"/>
      <c r="E97" s="128"/>
      <c r="F97" s="131"/>
      <c r="G97" s="131"/>
      <c r="H97" s="1"/>
    </row>
    <row r="98" spans="1:80" x14ac:dyDescent="0.2">
      <c r="B98" s="82"/>
      <c r="E98" s="124"/>
      <c r="F98" s="133"/>
      <c r="G98" s="76"/>
      <c r="H98" s="1"/>
    </row>
    <row r="99" spans="1:80" x14ac:dyDescent="0.2">
      <c r="B99" s="82"/>
      <c r="E99" s="132"/>
      <c r="F99" s="134"/>
      <c r="H99" s="1"/>
    </row>
    <row r="100" spans="1:80" x14ac:dyDescent="0.2">
      <c r="B100" s="82"/>
      <c r="E100" s="132"/>
      <c r="F100" s="134"/>
      <c r="H100" s="1"/>
    </row>
    <row r="101" spans="1:80" x14ac:dyDescent="0.2">
      <c r="B101" s="82"/>
      <c r="E101" s="132"/>
      <c r="F101" s="134"/>
      <c r="H101" s="1"/>
    </row>
    <row r="102" spans="1:80" x14ac:dyDescent="0.2">
      <c r="B102" s="82"/>
      <c r="E102" s="125"/>
      <c r="F102" s="135"/>
      <c r="H102" s="1"/>
    </row>
    <row r="103" spans="1:80" s="88" customFormat="1" x14ac:dyDescent="0.2">
      <c r="A103" s="66"/>
      <c r="B103" s="66"/>
      <c r="C103" s="66"/>
      <c r="D103" s="66"/>
      <c r="E103" s="66"/>
      <c r="F103" s="91"/>
      <c r="G103" s="91"/>
      <c r="H103" s="43"/>
      <c r="I103" s="66"/>
      <c r="J103" s="66"/>
      <c r="K103" s="66"/>
      <c r="L103" s="86"/>
      <c r="M103" s="66"/>
      <c r="N103" s="66"/>
      <c r="O103" s="66"/>
      <c r="P103" s="66"/>
      <c r="Q103" s="66"/>
      <c r="R103" s="66"/>
      <c r="S103" s="66"/>
      <c r="T103" s="43"/>
      <c r="U103" s="66"/>
      <c r="V103" s="86"/>
      <c r="W103" s="86"/>
      <c r="X103" s="86"/>
      <c r="Y103" s="87"/>
      <c r="Z103" s="86"/>
      <c r="AA103" s="87"/>
      <c r="AB103" s="86"/>
      <c r="AC103" s="87"/>
      <c r="AD103" s="86"/>
      <c r="AE103" s="86"/>
      <c r="AF103" s="66"/>
      <c r="AG103" s="66"/>
      <c r="AH103" s="66"/>
      <c r="AI103" s="66"/>
      <c r="AJ103" s="66"/>
      <c r="AK103" s="66"/>
      <c r="AL103" s="66"/>
      <c r="AM103" s="66"/>
      <c r="AN103" s="66"/>
      <c r="AO103" s="66"/>
      <c r="AP103" s="66"/>
      <c r="AQ103" s="66"/>
      <c r="AR103" s="66"/>
      <c r="AS103" s="66"/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2"/>
      <c r="BN103" s="2"/>
      <c r="BO103" s="2"/>
      <c r="BP103" s="2"/>
      <c r="BQ103" s="4"/>
      <c r="BR103" s="4"/>
      <c r="CB103" s="4"/>
    </row>
    <row r="104" spans="1:80" x14ac:dyDescent="0.2">
      <c r="B104" s="82"/>
      <c r="F104" s="76"/>
      <c r="G104" s="76"/>
      <c r="H104" s="1"/>
    </row>
    <row r="105" spans="1:80" x14ac:dyDescent="0.2">
      <c r="A105" s="124"/>
      <c r="B105" s="82"/>
      <c r="D105" s="10"/>
      <c r="F105" s="129"/>
      <c r="G105" s="129"/>
      <c r="H105" s="126"/>
      <c r="I105" s="126"/>
      <c r="U105" s="124"/>
    </row>
    <row r="106" spans="1:80" ht="20.399999999999999" customHeight="1" x14ac:dyDescent="0.2">
      <c r="A106" s="125"/>
      <c r="B106" s="82"/>
      <c r="D106" s="10"/>
      <c r="F106" s="131"/>
      <c r="G106" s="131"/>
      <c r="H106" s="128"/>
      <c r="I106" s="128"/>
      <c r="U106" s="125"/>
    </row>
    <row r="107" spans="1:80" x14ac:dyDescent="0.2">
      <c r="F107" s="76"/>
      <c r="G107" s="76"/>
      <c r="H107" s="1"/>
    </row>
    <row r="108" spans="1:80" x14ac:dyDescent="0.2">
      <c r="F108" s="76"/>
      <c r="G108" s="76"/>
      <c r="H108" s="1"/>
    </row>
    <row r="109" spans="1:80" x14ac:dyDescent="0.2">
      <c r="F109" s="76"/>
      <c r="G109" s="76"/>
      <c r="H109" s="1"/>
    </row>
    <row r="110" spans="1:80" x14ac:dyDescent="0.2">
      <c r="F110" s="76"/>
      <c r="G110" s="76"/>
      <c r="H110" s="1"/>
    </row>
    <row r="111" spans="1:80" x14ac:dyDescent="0.2">
      <c r="F111" s="76"/>
      <c r="G111" s="76"/>
      <c r="H111" s="1"/>
    </row>
    <row r="112" spans="1:80" x14ac:dyDescent="0.2">
      <c r="F112" s="76"/>
      <c r="G112" s="76"/>
      <c r="H112" s="1"/>
    </row>
    <row r="113" spans="1:80" s="88" customFormat="1" x14ac:dyDescent="0.2">
      <c r="A113" s="66"/>
      <c r="B113" s="66"/>
      <c r="C113" s="66"/>
      <c r="D113" s="66"/>
      <c r="E113" s="66"/>
      <c r="F113" s="91"/>
      <c r="G113" s="91"/>
      <c r="H113" s="101"/>
      <c r="I113" s="66"/>
      <c r="J113" s="66"/>
      <c r="K113" s="66"/>
      <c r="L113" s="86"/>
      <c r="M113" s="66"/>
      <c r="N113" s="66"/>
      <c r="O113" s="66"/>
      <c r="P113" s="66"/>
      <c r="Q113" s="66"/>
      <c r="R113" s="66"/>
      <c r="S113" s="66"/>
      <c r="T113" s="43"/>
      <c r="U113" s="66"/>
      <c r="V113" s="86"/>
      <c r="W113" s="86"/>
      <c r="X113" s="86"/>
      <c r="Y113" s="87"/>
      <c r="Z113" s="86"/>
      <c r="AA113" s="87"/>
      <c r="AB113" s="86"/>
      <c r="AC113" s="87"/>
      <c r="AD113" s="86"/>
      <c r="AE113" s="8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6"/>
      <c r="BN113" s="66"/>
      <c r="BO113" s="2"/>
      <c r="BP113" s="2"/>
      <c r="BQ113" s="4"/>
      <c r="BR113" s="4"/>
      <c r="CB113" s="4"/>
    </row>
    <row r="114" spans="1:80" s="88" customFormat="1" x14ac:dyDescent="0.2">
      <c r="A114" s="66"/>
      <c r="B114" s="66"/>
      <c r="C114" s="66"/>
      <c r="D114" s="66"/>
      <c r="E114" s="66"/>
      <c r="F114" s="91"/>
      <c r="G114" s="91"/>
      <c r="H114" s="43"/>
      <c r="I114" s="66"/>
      <c r="J114" s="66"/>
      <c r="K114" s="66"/>
      <c r="L114" s="86"/>
      <c r="M114" s="66"/>
      <c r="N114" s="66"/>
      <c r="O114" s="66"/>
      <c r="P114" s="66"/>
      <c r="Q114" s="66"/>
      <c r="R114" s="66"/>
      <c r="S114" s="66"/>
      <c r="T114" s="43"/>
      <c r="U114" s="66"/>
      <c r="V114" s="86"/>
      <c r="W114" s="86"/>
      <c r="X114" s="86"/>
      <c r="Y114" s="87"/>
      <c r="Z114" s="86"/>
      <c r="AA114" s="87"/>
      <c r="AB114" s="86"/>
      <c r="AC114" s="87"/>
      <c r="AD114" s="86"/>
      <c r="AE114" s="8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6"/>
      <c r="BN114" s="66"/>
      <c r="BO114" s="66"/>
      <c r="BP114" s="2"/>
      <c r="BQ114" s="4"/>
      <c r="BR114" s="4"/>
      <c r="CB114" s="4"/>
    </row>
    <row r="115" spans="1:80" s="88" customFormat="1" x14ac:dyDescent="0.2">
      <c r="A115" s="66"/>
      <c r="B115" s="66"/>
      <c r="C115" s="66"/>
      <c r="D115" s="66"/>
      <c r="E115" s="66"/>
      <c r="F115" s="91"/>
      <c r="G115" s="66"/>
      <c r="H115" s="43"/>
      <c r="I115" s="66"/>
      <c r="J115" s="66"/>
      <c r="K115" s="66"/>
      <c r="L115" s="86"/>
      <c r="M115" s="66"/>
      <c r="N115" s="66"/>
      <c r="O115" s="66"/>
      <c r="P115" s="66"/>
      <c r="Q115" s="66"/>
      <c r="R115" s="66"/>
      <c r="S115" s="66"/>
      <c r="T115" s="43"/>
      <c r="U115" s="66"/>
      <c r="V115" s="86"/>
      <c r="W115" s="86"/>
      <c r="X115" s="86"/>
      <c r="Y115" s="87"/>
      <c r="Z115" s="86"/>
      <c r="AA115" s="87"/>
      <c r="AB115" s="86"/>
      <c r="AC115" s="87"/>
      <c r="AD115" s="86"/>
      <c r="AE115" s="8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  <c r="AT115" s="66"/>
      <c r="AU115" s="66"/>
      <c r="AV115" s="66"/>
      <c r="AW115" s="66"/>
      <c r="AX115" s="6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6"/>
      <c r="BN115" s="66"/>
      <c r="BO115" s="66"/>
      <c r="BP115" s="2"/>
      <c r="BQ115" s="4"/>
      <c r="BR115" s="4"/>
      <c r="CB115" s="4"/>
    </row>
    <row r="116" spans="1:80" s="88" customFormat="1" x14ac:dyDescent="0.2">
      <c r="A116" s="66"/>
      <c r="B116" s="66"/>
      <c r="C116" s="66"/>
      <c r="D116" s="66"/>
      <c r="E116" s="66"/>
      <c r="F116" s="91"/>
      <c r="G116" s="91"/>
      <c r="H116" s="43"/>
      <c r="I116" s="66"/>
      <c r="J116" s="66"/>
      <c r="K116" s="66"/>
      <c r="L116" s="100"/>
      <c r="M116" s="66"/>
      <c r="N116" s="66"/>
      <c r="O116" s="66"/>
      <c r="P116" s="66"/>
      <c r="Q116" s="66"/>
      <c r="R116" s="66"/>
      <c r="S116" s="66"/>
      <c r="T116" s="43"/>
      <c r="U116" s="66"/>
      <c r="V116" s="86"/>
      <c r="W116" s="86"/>
      <c r="X116" s="86"/>
      <c r="Y116" s="87"/>
      <c r="Z116" s="86"/>
      <c r="AA116" s="87"/>
      <c r="AB116" s="86"/>
      <c r="AC116" s="87"/>
      <c r="AD116" s="86"/>
      <c r="AE116" s="86"/>
      <c r="AF116" s="66"/>
      <c r="AG116" s="66"/>
      <c r="AH116" s="66"/>
      <c r="AI116" s="66"/>
      <c r="AJ116" s="66"/>
      <c r="AK116" s="66"/>
      <c r="AL116" s="66"/>
      <c r="AM116" s="66"/>
      <c r="AN116" s="66"/>
      <c r="AO116" s="66"/>
      <c r="AP116" s="66"/>
      <c r="AQ116" s="66"/>
      <c r="AR116" s="66"/>
      <c r="AS116" s="66"/>
      <c r="AT116" s="66"/>
      <c r="AU116" s="66"/>
      <c r="AV116" s="66"/>
      <c r="AW116" s="66"/>
      <c r="AX116" s="66"/>
      <c r="AY116" s="66"/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6"/>
      <c r="BN116" s="66"/>
      <c r="BO116" s="66"/>
      <c r="BP116" s="2"/>
      <c r="BQ116" s="4"/>
      <c r="BR116" s="4"/>
      <c r="CB116" s="4"/>
    </row>
    <row r="117" spans="1:80" x14ac:dyDescent="0.2">
      <c r="F117" s="33"/>
      <c r="G117" s="33"/>
      <c r="L117" s="100"/>
    </row>
    <row r="118" spans="1:80" x14ac:dyDescent="0.2">
      <c r="F118" s="76"/>
      <c r="G118" s="76"/>
      <c r="H118" s="1"/>
      <c r="L118" s="100"/>
    </row>
    <row r="119" spans="1:80" x14ac:dyDescent="0.2">
      <c r="H119" s="1"/>
    </row>
    <row r="120" spans="1:80" x14ac:dyDescent="0.2">
      <c r="H120" s="1"/>
    </row>
    <row r="121" spans="1:80" x14ac:dyDescent="0.2">
      <c r="H121" s="1"/>
      <c r="I121" s="99"/>
    </row>
    <row r="122" spans="1:80" x14ac:dyDescent="0.2">
      <c r="H122" s="1"/>
      <c r="I122" s="102"/>
    </row>
    <row r="123" spans="1:80" x14ac:dyDescent="0.2">
      <c r="H123" s="1"/>
    </row>
    <row r="124" spans="1:80" x14ac:dyDescent="0.2">
      <c r="H124" s="1"/>
    </row>
    <row r="125" spans="1:80" x14ac:dyDescent="0.2">
      <c r="H125" s="1"/>
    </row>
    <row r="126" spans="1:80" x14ac:dyDescent="0.2">
      <c r="H126" s="1"/>
    </row>
    <row r="127" spans="1:80" x14ac:dyDescent="0.2">
      <c r="H127" s="1"/>
    </row>
    <row r="128" spans="1:80" x14ac:dyDescent="0.2">
      <c r="H128" s="1"/>
    </row>
    <row r="129" spans="8:8" x14ac:dyDescent="0.2">
      <c r="H129" s="1"/>
    </row>
    <row r="130" spans="8:8" x14ac:dyDescent="0.2">
      <c r="H130" s="1"/>
    </row>
    <row r="131" spans="8:8" x14ac:dyDescent="0.2">
      <c r="H131" s="1"/>
    </row>
    <row r="132" spans="8:8" x14ac:dyDescent="0.2">
      <c r="H132" s="1"/>
    </row>
    <row r="133" spans="8:8" x14ac:dyDescent="0.2">
      <c r="H133" s="1"/>
    </row>
    <row r="134" spans="8:8" x14ac:dyDescent="0.2">
      <c r="H134" s="1"/>
    </row>
    <row r="135" spans="8:8" x14ac:dyDescent="0.2">
      <c r="H135" s="1"/>
    </row>
    <row r="136" spans="8:8" x14ac:dyDescent="0.2">
      <c r="H136" s="1"/>
    </row>
    <row r="137" spans="8:8" x14ac:dyDescent="0.2">
      <c r="H137" s="1"/>
    </row>
    <row r="138" spans="8:8" x14ac:dyDescent="0.2">
      <c r="H138" s="1"/>
    </row>
    <row r="139" spans="8:8" x14ac:dyDescent="0.2">
      <c r="H139" s="1"/>
    </row>
    <row r="140" spans="8:8" x14ac:dyDescent="0.2">
      <c r="H140" s="1"/>
    </row>
    <row r="141" spans="8:8" x14ac:dyDescent="0.2">
      <c r="H141" s="1"/>
    </row>
    <row r="142" spans="8:8" x14ac:dyDescent="0.2">
      <c r="H142" s="1"/>
    </row>
    <row r="143" spans="8:8" x14ac:dyDescent="0.2">
      <c r="H143" s="1"/>
    </row>
    <row r="144" spans="8:8" x14ac:dyDescent="0.2">
      <c r="H144" s="1"/>
    </row>
    <row r="145" spans="8:8" x14ac:dyDescent="0.2">
      <c r="H145" s="1"/>
    </row>
    <row r="146" spans="8:8" x14ac:dyDescent="0.2">
      <c r="H146" s="1"/>
    </row>
    <row r="147" spans="8:8" x14ac:dyDescent="0.2">
      <c r="H147" s="1"/>
    </row>
    <row r="148" spans="8:8" x14ac:dyDescent="0.2">
      <c r="H148" s="1"/>
    </row>
    <row r="149" spans="8:8" x14ac:dyDescent="0.2">
      <c r="H149" s="1"/>
    </row>
    <row r="150" spans="8:8" x14ac:dyDescent="0.2">
      <c r="H150" s="1"/>
    </row>
    <row r="151" spans="8:8" x14ac:dyDescent="0.2">
      <c r="H151" s="1"/>
    </row>
    <row r="152" spans="8:8" x14ac:dyDescent="0.2">
      <c r="H152" s="1"/>
    </row>
    <row r="153" spans="8:8" x14ac:dyDescent="0.2">
      <c r="H153" s="1"/>
    </row>
    <row r="154" spans="8:8" x14ac:dyDescent="0.2">
      <c r="H154" s="1"/>
    </row>
    <row r="155" spans="8:8" x14ac:dyDescent="0.2">
      <c r="H155" s="1"/>
    </row>
    <row r="156" spans="8:8" x14ac:dyDescent="0.2">
      <c r="H156" s="1"/>
    </row>
    <row r="157" spans="8:8" x14ac:dyDescent="0.2">
      <c r="H157" s="1"/>
    </row>
    <row r="158" spans="8:8" x14ac:dyDescent="0.2">
      <c r="H158" s="1"/>
    </row>
    <row r="159" spans="8:8" x14ac:dyDescent="0.2">
      <c r="H159" s="1"/>
    </row>
    <row r="160" spans="8:8" x14ac:dyDescent="0.2">
      <c r="H160" s="1"/>
    </row>
    <row r="161" spans="8:80" x14ac:dyDescent="0.2">
      <c r="H161" s="1"/>
    </row>
    <row r="162" spans="8:80" x14ac:dyDescent="0.2">
      <c r="H162" s="1"/>
    </row>
    <row r="163" spans="8:80" x14ac:dyDescent="0.2">
      <c r="H163" s="1"/>
      <c r="U163" s="2">
        <f t="shared" ref="U100:U163" si="16">IF(D163="ЕП",1,0)</f>
        <v>0</v>
      </c>
      <c r="V163" s="3">
        <f t="shared" ref="V100:V163" si="17">IF(D163="ЕП",L163,0)</f>
        <v>0</v>
      </c>
      <c r="W163" s="3">
        <f t="shared" ref="W100:W163" si="18">IF(D163="М",1,0)</f>
        <v>0</v>
      </c>
      <c r="X163" s="3">
        <f t="shared" ref="X100:X163" si="19">IF(D163="М",L163,0)</f>
        <v>0</v>
      </c>
      <c r="Y163" s="5">
        <f t="shared" ref="Y100:Y163" si="20">IF(D163="ЗЦ",1,0)</f>
        <v>0</v>
      </c>
      <c r="Z163" s="3">
        <f t="shared" ref="Z100:Z163" si="21">IF(D163="ЗЦ",L163,0)</f>
        <v>0</v>
      </c>
      <c r="AA163" s="5">
        <f t="shared" ref="AA100:AA163" si="22">IF(D163="К",1,0)</f>
        <v>0</v>
      </c>
      <c r="AB163" s="3">
        <f t="shared" ref="AB100:AB163" si="23">IF(D163="К",L163,0)</f>
        <v>0</v>
      </c>
      <c r="AC163" s="5">
        <f t="shared" ref="AC100:AC163" si="24">IF(D163="А",1,0)</f>
        <v>0</v>
      </c>
      <c r="AD163" s="3">
        <f t="shared" ref="AD100:AD163" si="25">IF(D163="А",L163,0)</f>
        <v>0</v>
      </c>
      <c r="AE163" s="3">
        <f t="shared" ref="AE100:AE163" si="26">SUM(AF163:DD163)</f>
        <v>0</v>
      </c>
      <c r="AF163" s="2">
        <f t="shared" ref="AF100:AF163" si="27">IF(AND(M163="пп.7 п.8.8.2. части 8.8.",T163=$AF$15),L163,0)</f>
        <v>0</v>
      </c>
      <c r="AG163" s="2">
        <f t="shared" ref="AG100:AG163" si="28">IF(AND(M163="пп.7 п.8.8.2. части 8.8.",T163=$AG$15),L163,0)</f>
        <v>0</v>
      </c>
      <c r="AH163" s="2">
        <f t="shared" ref="AH100:AH163" si="29">IF(AND(M163="пп.7 п.8.8.2. части 8.8.",T163=$AH$15),L163,0)</f>
        <v>0</v>
      </c>
      <c r="AI163" s="2">
        <f t="shared" ref="AI100:AI163" si="30">IF(AND(M163="пп.7 п.8.8.2. части 8.8.",T163=$AI$15),L163,0)</f>
        <v>0</v>
      </c>
      <c r="AJ163" s="2">
        <f t="shared" ref="AJ100:AJ163" si="31">IF(AND(M163="пп.7 п.8.8.2. части 8.8.",T163=$AJ$15),L163,0)</f>
        <v>0</v>
      </c>
      <c r="AK163" s="2">
        <f t="shared" ref="AK100:AK163" si="32">IF(AND(M163="пп.7 п.8.8.2. части 8.8.",T163=$AK$15),L163,0)</f>
        <v>0</v>
      </c>
      <c r="AL163" s="2">
        <f t="shared" ref="AL100:AL163" si="33">IF(AND(M163="пп.7 п.8.8.2. части 8.8.",T163=$AL$15),L163,0)</f>
        <v>0</v>
      </c>
      <c r="AM163" s="2">
        <f t="shared" ref="AM100:AM163" si="34">IF(AND(M163="пп.7 п.8.8.2. части 8.8.",T163=$AM$15),L163,0)</f>
        <v>0</v>
      </c>
      <c r="AN163" s="2">
        <f t="shared" ref="AN100:AN163" si="35">IF(AND(M163="пп.7 п.8.8.2. части 8.8.",T163=$AN$15),L163,0)</f>
        <v>0</v>
      </c>
      <c r="AO163" s="2">
        <f t="shared" ref="AO100:AO163" si="36">IF(AND(M163="пп.7 п.8.8.2. части 8.8.",T163=$AO$15),L163,0)</f>
        <v>0</v>
      </c>
      <c r="AP163" s="2">
        <f t="shared" ref="AP100:AP163" si="37">IF(AND(M163="пп.7 п.8.8.2. части 8.8.",T163=$AP$15),L163,0)</f>
        <v>0</v>
      </c>
      <c r="AQ163" s="2">
        <f t="shared" ref="AQ100:AQ163" si="38">IF(AND(M163="пп.7 п.8.8.2. части 8.8.",T163=$AQ$15),L163,0)</f>
        <v>0</v>
      </c>
      <c r="AR163" s="2">
        <f t="shared" ref="AR100:AR163" si="39">IF(AND(M163="пп.7 п.8.8.2. части 8.8.",T163=$AR$15),L163,0)</f>
        <v>0</v>
      </c>
      <c r="AS163" s="2">
        <f t="shared" ref="AS100:AS163" si="40">IF(AND(M163="пп.7 п.8.8.2. части 8.8.",T163=$AS$15),L163,0)</f>
        <v>0</v>
      </c>
      <c r="AT163" s="2">
        <f t="shared" ref="AT100:AT163" si="41">IF(AND(M163="пп.7 п.8.8.2. части 8.8.",T163=$AT$15),L163,0)</f>
        <v>0</v>
      </c>
      <c r="AU163" s="2">
        <f t="shared" ref="AU145:AU166" si="42">IF(AND(M163="пп.7 п.8.8.2. части 8.8.",T163=$AU$15),L163,0)</f>
        <v>0</v>
      </c>
      <c r="AV163" s="2">
        <f t="shared" ref="AV145:AV166" si="43">IF(AND(M163="пп.7 п.8.8.2. части 8.8.",T163=$AV$15),L163,0)</f>
        <v>0</v>
      </c>
      <c r="AW163" s="2">
        <f t="shared" ref="AW145:AW165" si="44">IF(AND(M163="пп.7 п.8.8.2. части 8.8.",T163=$AW$15),L163,0)</f>
        <v>0</v>
      </c>
      <c r="AX163" s="2">
        <f t="shared" ref="AX145:AX165" si="45">IF(AND(M163="пп.7 п.8.8.2. части 8.8.",T163=$AX$15),L163,0)</f>
        <v>0</v>
      </c>
      <c r="AY163" s="2">
        <f t="shared" ref="AY145:AY165" si="46">IF(AND(M163="пп.7 п.8.8.2. части 8.8.",T163=$AY$15),L163,0)</f>
        <v>0</v>
      </c>
      <c r="AZ163" s="2">
        <f t="shared" ref="AZ145:AZ165" si="47">IF(AND(M163="пп.7 п.8.8.2. части 8.8.",T163=$AZ$15),L163,0)</f>
        <v>0</v>
      </c>
      <c r="BA163" s="2">
        <f t="shared" ref="BA145:BA165" si="48">IF(AND(M163="пп.7 п.8.8.2. части 8.8.",T163=$BA$15),L163,0)</f>
        <v>0</v>
      </c>
      <c r="BB163" s="2">
        <f t="shared" ref="BB145:BB165" si="49">IF(AND(M163="пп.7 п.8.8.2. части 8.8.",T163=$BB$15),L163,0)</f>
        <v>0</v>
      </c>
      <c r="BC163" s="2">
        <f t="shared" ref="BC145:BC165" si="50">IF(AND(M163="пп.7 п.8.8.2. части 8.8.",T163=$BC$15),L163,0)</f>
        <v>0</v>
      </c>
      <c r="BD163" s="2">
        <f t="shared" ref="BD145:BD165" si="51">IF(AND(M163="пп.7 п.8.8.2. части 8.8.",T163=$BD$15),L163,0)</f>
        <v>0</v>
      </c>
      <c r="BE163" s="2">
        <f t="shared" ref="BE145:BE165" si="52">IF(AND(M163="пп.7 п.8.8.2. части 8.8.",T163=$BE$15),L163,0)</f>
        <v>0</v>
      </c>
      <c r="BF163" s="2">
        <f t="shared" ref="BF145:BF165" si="53">IF(AND(M163="пп.7 п.8.8.2. части 8.8.",T163=$BF$15),L163,0)</f>
        <v>0</v>
      </c>
      <c r="BG163" s="2">
        <f t="shared" ref="BG145:BG165" si="54">IF(AND(M163="пп.7 п.8.8.2. части 8.8.",T163=$BG$15),L163,0)</f>
        <v>0</v>
      </c>
      <c r="BH163" s="2">
        <f t="shared" ref="BH146:BH165" si="55">IF(AND(M163="пп.7 п.8.8.2. части 8.8.",T163=$BH$15),L163,0)</f>
        <v>0</v>
      </c>
      <c r="BI163" s="2">
        <f t="shared" ref="BI146:BI165" si="56">IF(AND(M163="пп.7 п.8.8.2. части 8.8.",T163=$BI$15),L163,0)</f>
        <v>0</v>
      </c>
      <c r="BJ163" s="2">
        <f t="shared" ref="BJ146:BJ165" si="57">IF(AND(M163="пп.7 п.8.8.2. части 8.8.",T163=$BJ$15),L163,0)</f>
        <v>0</v>
      </c>
      <c r="BK163" s="2">
        <f t="shared" ref="BK146:BK165" si="58">IF(AND(M163="пп.7 п.8.8.2. части 8.8.",T163=$BK$15),L163,0)</f>
        <v>0</v>
      </c>
      <c r="BL163" s="2">
        <f t="shared" ref="BL146:BL165" si="59">IF(AND(M163="пп.7 п.8.8.2. части 8.8.",T163=$BL$15),L163,0)</f>
        <v>0</v>
      </c>
      <c r="BM163" s="2">
        <f t="shared" ref="BM146:BM165" si="60">IF(AND(M163="пп.7 п.8.8.2. части 8.8.",T163=$BM$15),L163,0)</f>
        <v>0</v>
      </c>
      <c r="BN163" s="2">
        <f t="shared" ref="BN146:BN165" si="61">IF(AND(M163="пп.7 п.8.8.2. части 8.8.",T163=$BN$15),L163,0)</f>
        <v>0</v>
      </c>
      <c r="BO163" s="2">
        <f t="shared" ref="BO146:BO165" si="62">IF(AND(M163="пп.7 п.8.8.2. части 8.8.",T163=$BO$15),L163,0)</f>
        <v>0</v>
      </c>
      <c r="BP163" s="2">
        <f t="shared" ref="BP146:BP165" si="63">IF(AND(M163="пп.7 п.8.8.2. части 8.8.",T163=$BP$15),L163,0)</f>
        <v>0</v>
      </c>
      <c r="BQ163" s="4">
        <f t="shared" ref="BQ146:BQ165" si="64">IF(AND(M163="пп.7 п.8.8.2. части 8.8.",T163=$BQ$15),L163,0)</f>
        <v>0</v>
      </c>
      <c r="BR163" s="4">
        <f t="shared" ref="BR146:BR165" si="65">IF(AND(M163="пп.7 п.8.8.2. части 8.8.",T163=$BR$15),L163,0)</f>
        <v>0</v>
      </c>
      <c r="CB163" s="4">
        <f t="shared" ref="CB146:CB166" si="66">IF(AND(M163="пп.7 п.8.8.2. части 8.8.",T163=$CB$15),L163,0)</f>
        <v>0</v>
      </c>
    </row>
    <row r="164" spans="8:80" x14ac:dyDescent="0.2">
      <c r="H164" s="1"/>
      <c r="U164" s="2">
        <f t="shared" ref="U164:U166" si="67">IF(D164="ЕП",1,0)</f>
        <v>0</v>
      </c>
      <c r="V164" s="3">
        <f t="shared" ref="V164:V166" si="68">IF(D164="ЕП",L164,0)</f>
        <v>0</v>
      </c>
      <c r="W164" s="3">
        <f t="shared" ref="W164:W166" si="69">IF(D164="М",1,0)</f>
        <v>0</v>
      </c>
      <c r="X164" s="3">
        <f t="shared" ref="X164:X166" si="70">IF(D164="М",L164,0)</f>
        <v>0</v>
      </c>
      <c r="Y164" s="5">
        <f t="shared" ref="Y164:Y166" si="71">IF(D164="ЗЦ",1,0)</f>
        <v>0</v>
      </c>
      <c r="Z164" s="3">
        <f t="shared" ref="Z164:Z166" si="72">IF(D164="ЗЦ",L164,0)</f>
        <v>0</v>
      </c>
      <c r="AA164" s="5">
        <f t="shared" ref="AA164:AA166" si="73">IF(D164="К",1,0)</f>
        <v>0</v>
      </c>
      <c r="AB164" s="3">
        <f t="shared" ref="AB164:AB166" si="74">IF(D164="К",L164,0)</f>
        <v>0</v>
      </c>
      <c r="AC164" s="5">
        <f t="shared" ref="AC164:AC166" si="75">IF(D164="А",1,0)</f>
        <v>0</v>
      </c>
      <c r="AD164" s="3">
        <f t="shared" ref="AD164:AD166" si="76">IF(D164="А",L164,0)</f>
        <v>0</v>
      </c>
      <c r="AE164" s="3">
        <f t="shared" ref="AE164:AE166" si="77">SUM(AF164:DD164)</f>
        <v>0</v>
      </c>
      <c r="AF164" s="2">
        <f t="shared" ref="AF164:AF166" si="78">IF(AND(M164="пп.7 п.8.8.2. части 8.8.",T164=$AF$15),L164,0)</f>
        <v>0</v>
      </c>
      <c r="AG164" s="2">
        <f t="shared" ref="AG164:AG166" si="79">IF(AND(M164="пп.7 п.8.8.2. части 8.8.",T164=$AG$15),L164,0)</f>
        <v>0</v>
      </c>
      <c r="AH164" s="2">
        <f t="shared" ref="AH164:AH166" si="80">IF(AND(M164="пп.7 п.8.8.2. части 8.8.",T164=$AH$15),L164,0)</f>
        <v>0</v>
      </c>
      <c r="AI164" s="2">
        <f t="shared" ref="AI164:AI166" si="81">IF(AND(M164="пп.7 п.8.8.2. части 8.8.",T164=$AI$15),L164,0)</f>
        <v>0</v>
      </c>
      <c r="AJ164" s="2">
        <f t="shared" ref="AJ164:AJ166" si="82">IF(AND(M164="пп.7 п.8.8.2. части 8.8.",T164=$AJ$15),L164,0)</f>
        <v>0</v>
      </c>
      <c r="AK164" s="2">
        <f t="shared" ref="AK164:AK166" si="83">IF(AND(M164="пп.7 п.8.8.2. части 8.8.",T164=$AK$15),L164,0)</f>
        <v>0</v>
      </c>
      <c r="AL164" s="2">
        <f t="shared" ref="AL164:AL166" si="84">IF(AND(M164="пп.7 п.8.8.2. части 8.8.",T164=$AL$15),L164,0)</f>
        <v>0</v>
      </c>
      <c r="AM164" s="2">
        <f t="shared" ref="AM164:AM166" si="85">IF(AND(M164="пп.7 п.8.8.2. части 8.8.",T164=$AM$15),L164,0)</f>
        <v>0</v>
      </c>
      <c r="AN164" s="2">
        <f t="shared" ref="AN164:AN166" si="86">IF(AND(M164="пп.7 п.8.8.2. части 8.8.",T164=$AN$15),L164,0)</f>
        <v>0</v>
      </c>
      <c r="AO164" s="2">
        <f t="shared" ref="AO164:AO166" si="87">IF(AND(M164="пп.7 п.8.8.2. части 8.8.",T164=$AO$15),L164,0)</f>
        <v>0</v>
      </c>
      <c r="AP164" s="2">
        <f t="shared" ref="AP164:AP166" si="88">IF(AND(M164="пп.7 п.8.8.2. части 8.8.",T164=$AP$15),L164,0)</f>
        <v>0</v>
      </c>
      <c r="AQ164" s="2">
        <f t="shared" ref="AQ164:AQ166" si="89">IF(AND(M164="пп.7 п.8.8.2. части 8.8.",T164=$AQ$15),L164,0)</f>
        <v>0</v>
      </c>
      <c r="AR164" s="2">
        <f t="shared" ref="AR164:AR166" si="90">IF(AND(M164="пп.7 п.8.8.2. части 8.8.",T164=$AR$15),L164,0)</f>
        <v>0</v>
      </c>
      <c r="AS164" s="2">
        <f t="shared" ref="AS164:AS166" si="91">IF(AND(M164="пп.7 п.8.8.2. части 8.8.",T164=$AS$15),L164,0)</f>
        <v>0</v>
      </c>
      <c r="AT164" s="2">
        <f t="shared" ref="AT164:AT166" si="92">IF(AND(M164="пп.7 п.8.8.2. части 8.8.",T164=$AT$15),L164,0)</f>
        <v>0</v>
      </c>
      <c r="AU164" s="2">
        <f t="shared" si="42"/>
        <v>0</v>
      </c>
      <c r="AV164" s="2">
        <f t="shared" si="43"/>
        <v>0</v>
      </c>
      <c r="AW164" s="2">
        <f t="shared" si="44"/>
        <v>0</v>
      </c>
      <c r="AX164" s="2">
        <f t="shared" si="45"/>
        <v>0</v>
      </c>
      <c r="AY164" s="2">
        <f t="shared" si="46"/>
        <v>0</v>
      </c>
      <c r="AZ164" s="2">
        <f t="shared" si="47"/>
        <v>0</v>
      </c>
      <c r="BA164" s="2">
        <f t="shared" si="48"/>
        <v>0</v>
      </c>
      <c r="BB164" s="2">
        <f t="shared" si="49"/>
        <v>0</v>
      </c>
      <c r="BC164" s="2">
        <f t="shared" si="50"/>
        <v>0</v>
      </c>
      <c r="BD164" s="2">
        <f t="shared" si="51"/>
        <v>0</v>
      </c>
      <c r="BE164" s="2">
        <f t="shared" si="52"/>
        <v>0</v>
      </c>
      <c r="BF164" s="2">
        <f t="shared" si="53"/>
        <v>0</v>
      </c>
      <c r="BG164" s="2">
        <f t="shared" si="54"/>
        <v>0</v>
      </c>
      <c r="BH164" s="2">
        <f t="shared" si="55"/>
        <v>0</v>
      </c>
      <c r="BI164" s="2">
        <f t="shared" si="56"/>
        <v>0</v>
      </c>
      <c r="BJ164" s="2">
        <f t="shared" si="57"/>
        <v>0</v>
      </c>
      <c r="BK164" s="2">
        <f t="shared" si="58"/>
        <v>0</v>
      </c>
      <c r="BL164" s="2">
        <f t="shared" si="59"/>
        <v>0</v>
      </c>
      <c r="BM164" s="2">
        <f t="shared" si="60"/>
        <v>0</v>
      </c>
      <c r="BN164" s="2">
        <f t="shared" si="61"/>
        <v>0</v>
      </c>
      <c r="BO164" s="2">
        <f t="shared" si="62"/>
        <v>0</v>
      </c>
      <c r="BP164" s="2">
        <f t="shared" si="63"/>
        <v>0</v>
      </c>
      <c r="BQ164" s="4">
        <f t="shared" si="64"/>
        <v>0</v>
      </c>
      <c r="BR164" s="4">
        <f t="shared" si="65"/>
        <v>0</v>
      </c>
      <c r="CB164" s="4">
        <f t="shared" si="66"/>
        <v>0</v>
      </c>
    </row>
    <row r="165" spans="8:80" x14ac:dyDescent="0.2">
      <c r="H165" s="1"/>
      <c r="U165" s="2">
        <f t="shared" si="67"/>
        <v>0</v>
      </c>
      <c r="V165" s="3">
        <f t="shared" si="68"/>
        <v>0</v>
      </c>
      <c r="W165" s="3">
        <f t="shared" si="69"/>
        <v>0</v>
      </c>
      <c r="X165" s="3">
        <f t="shared" si="70"/>
        <v>0</v>
      </c>
      <c r="Y165" s="5">
        <f t="shared" si="71"/>
        <v>0</v>
      </c>
      <c r="Z165" s="3">
        <f t="shared" si="72"/>
        <v>0</v>
      </c>
      <c r="AA165" s="5">
        <f t="shared" si="73"/>
        <v>0</v>
      </c>
      <c r="AB165" s="3">
        <f t="shared" si="74"/>
        <v>0</v>
      </c>
      <c r="AC165" s="5">
        <f t="shared" si="75"/>
        <v>0</v>
      </c>
      <c r="AD165" s="3">
        <f t="shared" si="76"/>
        <v>0</v>
      </c>
      <c r="AE165" s="3">
        <f t="shared" si="77"/>
        <v>0</v>
      </c>
      <c r="AF165" s="2">
        <f t="shared" si="78"/>
        <v>0</v>
      </c>
      <c r="AG165" s="2">
        <f t="shared" si="79"/>
        <v>0</v>
      </c>
      <c r="AH165" s="2">
        <f t="shared" si="80"/>
        <v>0</v>
      </c>
      <c r="AI165" s="2">
        <f t="shared" si="81"/>
        <v>0</v>
      </c>
      <c r="AJ165" s="2">
        <f t="shared" si="82"/>
        <v>0</v>
      </c>
      <c r="AK165" s="2">
        <f t="shared" si="83"/>
        <v>0</v>
      </c>
      <c r="AL165" s="2">
        <f t="shared" si="84"/>
        <v>0</v>
      </c>
      <c r="AM165" s="2">
        <f t="shared" si="85"/>
        <v>0</v>
      </c>
      <c r="AN165" s="2">
        <f t="shared" si="86"/>
        <v>0</v>
      </c>
      <c r="AO165" s="2">
        <f t="shared" si="87"/>
        <v>0</v>
      </c>
      <c r="AP165" s="2">
        <f t="shared" si="88"/>
        <v>0</v>
      </c>
      <c r="AQ165" s="2">
        <f t="shared" si="89"/>
        <v>0</v>
      </c>
      <c r="AR165" s="2">
        <f t="shared" si="90"/>
        <v>0</v>
      </c>
      <c r="AS165" s="2">
        <f t="shared" si="91"/>
        <v>0</v>
      </c>
      <c r="AT165" s="2">
        <f t="shared" si="92"/>
        <v>0</v>
      </c>
      <c r="AU165" s="2">
        <f t="shared" si="42"/>
        <v>0</v>
      </c>
      <c r="AV165" s="2">
        <f t="shared" si="43"/>
        <v>0</v>
      </c>
      <c r="AW165" s="2">
        <f t="shared" si="44"/>
        <v>0</v>
      </c>
      <c r="AX165" s="2">
        <f t="shared" si="45"/>
        <v>0</v>
      </c>
      <c r="AY165" s="2">
        <f t="shared" si="46"/>
        <v>0</v>
      </c>
      <c r="AZ165" s="2">
        <f t="shared" si="47"/>
        <v>0</v>
      </c>
      <c r="BA165" s="2">
        <f t="shared" si="48"/>
        <v>0</v>
      </c>
      <c r="BB165" s="2">
        <f t="shared" si="49"/>
        <v>0</v>
      </c>
      <c r="BC165" s="2">
        <f t="shared" si="50"/>
        <v>0</v>
      </c>
      <c r="BD165" s="2">
        <f t="shared" si="51"/>
        <v>0</v>
      </c>
      <c r="BE165" s="2">
        <f t="shared" si="52"/>
        <v>0</v>
      </c>
      <c r="BF165" s="2">
        <f t="shared" si="53"/>
        <v>0</v>
      </c>
      <c r="BG165" s="2">
        <f t="shared" si="54"/>
        <v>0</v>
      </c>
      <c r="BH165" s="2">
        <f t="shared" si="55"/>
        <v>0</v>
      </c>
      <c r="BI165" s="2">
        <f t="shared" si="56"/>
        <v>0</v>
      </c>
      <c r="BJ165" s="2">
        <f t="shared" si="57"/>
        <v>0</v>
      </c>
      <c r="BK165" s="2">
        <f t="shared" si="58"/>
        <v>0</v>
      </c>
      <c r="BL165" s="2">
        <f t="shared" si="59"/>
        <v>0</v>
      </c>
      <c r="BM165" s="2">
        <f t="shared" si="60"/>
        <v>0</v>
      </c>
      <c r="BN165" s="2">
        <f t="shared" si="61"/>
        <v>0</v>
      </c>
      <c r="BO165" s="2">
        <f t="shared" si="62"/>
        <v>0</v>
      </c>
      <c r="BP165" s="2">
        <f t="shared" si="63"/>
        <v>0</v>
      </c>
      <c r="BQ165" s="4">
        <f t="shared" si="64"/>
        <v>0</v>
      </c>
      <c r="BR165" s="4">
        <f t="shared" si="65"/>
        <v>0</v>
      </c>
      <c r="CB165" s="4">
        <f t="shared" si="66"/>
        <v>0</v>
      </c>
    </row>
    <row r="166" spans="8:80" x14ac:dyDescent="0.2">
      <c r="H166" s="1"/>
      <c r="U166" s="2">
        <f t="shared" si="67"/>
        <v>0</v>
      </c>
      <c r="V166" s="3">
        <f t="shared" si="68"/>
        <v>0</v>
      </c>
      <c r="W166" s="3">
        <f t="shared" si="69"/>
        <v>0</v>
      </c>
      <c r="X166" s="3">
        <f t="shared" si="70"/>
        <v>0</v>
      </c>
      <c r="Y166" s="5">
        <f t="shared" si="71"/>
        <v>0</v>
      </c>
      <c r="Z166" s="3">
        <f t="shared" si="72"/>
        <v>0</v>
      </c>
      <c r="AA166" s="5">
        <f t="shared" si="73"/>
        <v>0</v>
      </c>
      <c r="AB166" s="3">
        <f t="shared" si="74"/>
        <v>0</v>
      </c>
      <c r="AC166" s="5">
        <f t="shared" si="75"/>
        <v>0</v>
      </c>
      <c r="AD166" s="3">
        <f t="shared" si="76"/>
        <v>0</v>
      </c>
      <c r="AE166" s="3">
        <f t="shared" si="77"/>
        <v>0</v>
      </c>
      <c r="AF166" s="2">
        <f t="shared" si="78"/>
        <v>0</v>
      </c>
      <c r="AG166" s="2">
        <f t="shared" si="79"/>
        <v>0</v>
      </c>
      <c r="AH166" s="2">
        <f t="shared" si="80"/>
        <v>0</v>
      </c>
      <c r="AI166" s="2">
        <f t="shared" si="81"/>
        <v>0</v>
      </c>
      <c r="AJ166" s="2">
        <f t="shared" si="82"/>
        <v>0</v>
      </c>
      <c r="AK166" s="2">
        <f t="shared" si="83"/>
        <v>0</v>
      </c>
      <c r="AL166" s="2">
        <f t="shared" si="84"/>
        <v>0</v>
      </c>
      <c r="AM166" s="2">
        <f t="shared" si="85"/>
        <v>0</v>
      </c>
      <c r="AN166" s="2">
        <f t="shared" si="86"/>
        <v>0</v>
      </c>
      <c r="AO166" s="2">
        <f t="shared" si="87"/>
        <v>0</v>
      </c>
      <c r="AP166" s="2">
        <f t="shared" si="88"/>
        <v>0</v>
      </c>
      <c r="AQ166" s="2">
        <f t="shared" si="89"/>
        <v>0</v>
      </c>
      <c r="AR166" s="2">
        <f t="shared" si="90"/>
        <v>0</v>
      </c>
      <c r="AS166" s="2">
        <f t="shared" si="91"/>
        <v>0</v>
      </c>
      <c r="AT166" s="2">
        <f t="shared" si="92"/>
        <v>0</v>
      </c>
      <c r="AU166" s="2">
        <f t="shared" si="42"/>
        <v>0</v>
      </c>
      <c r="AV166" s="2">
        <f t="shared" si="43"/>
        <v>0</v>
      </c>
      <c r="CB166" s="4">
        <f t="shared" si="66"/>
        <v>0</v>
      </c>
    </row>
  </sheetData>
  <autoFilter ref="A15:BE166">
    <filterColumn colId="20" showButton="0"/>
    <filterColumn colId="24" showButton="0"/>
    <filterColumn colId="26" showButton="0"/>
    <filterColumn colId="28" showButton="0"/>
  </autoFilter>
  <mergeCells count="72">
    <mergeCell ref="A105:A106"/>
    <mergeCell ref="F105:F106"/>
    <mergeCell ref="G105:G106"/>
    <mergeCell ref="H105:H106"/>
    <mergeCell ref="I105:I106"/>
    <mergeCell ref="A86:A92"/>
    <mergeCell ref="F86:F92"/>
    <mergeCell ref="G86:G92"/>
    <mergeCell ref="H86:H92"/>
    <mergeCell ref="I86:I92"/>
    <mergeCell ref="C13:C15"/>
    <mergeCell ref="G28:G30"/>
    <mergeCell ref="H28:H30"/>
    <mergeCell ref="I28:I30"/>
    <mergeCell ref="A28:A30"/>
    <mergeCell ref="E28:E30"/>
    <mergeCell ref="F28:F30"/>
    <mergeCell ref="M2:W4"/>
    <mergeCell ref="A13:A15"/>
    <mergeCell ref="F13:F15"/>
    <mergeCell ref="G13:G15"/>
    <mergeCell ref="I13:I15"/>
    <mergeCell ref="J13:J15"/>
    <mergeCell ref="D13:D15"/>
    <mergeCell ref="E13:E15"/>
    <mergeCell ref="H13:H15"/>
    <mergeCell ref="D2:F2"/>
    <mergeCell ref="G3:I3"/>
    <mergeCell ref="D9:G9"/>
    <mergeCell ref="D10:G10"/>
    <mergeCell ref="D4:J4"/>
    <mergeCell ref="D3:E3"/>
    <mergeCell ref="E7:H7"/>
    <mergeCell ref="E8:H8"/>
    <mergeCell ref="D5:H5"/>
    <mergeCell ref="D6:G6"/>
    <mergeCell ref="AC13:AD15"/>
    <mergeCell ref="D11:G11"/>
    <mergeCell ref="M13:M15"/>
    <mergeCell ref="T13:T15"/>
    <mergeCell ref="U13:V15"/>
    <mergeCell ref="Y13:Z15"/>
    <mergeCell ref="AA13:AB15"/>
    <mergeCell ref="L13:L15"/>
    <mergeCell ref="K13:K15"/>
    <mergeCell ref="W13:X15"/>
    <mergeCell ref="R13:R15"/>
    <mergeCell ref="S13:S15"/>
    <mergeCell ref="Q14:Q15"/>
    <mergeCell ref="N13:N15"/>
    <mergeCell ref="O13:O15"/>
    <mergeCell ref="P13:P15"/>
    <mergeCell ref="A39:A41"/>
    <mergeCell ref="F39:F41"/>
    <mergeCell ref="G39:G41"/>
    <mergeCell ref="H39:H41"/>
    <mergeCell ref="I39:I41"/>
    <mergeCell ref="A50:A59"/>
    <mergeCell ref="F50:F59"/>
    <mergeCell ref="G50:G59"/>
    <mergeCell ref="H50:H59"/>
    <mergeCell ref="I50:I59"/>
    <mergeCell ref="E94:E97"/>
    <mergeCell ref="F94:F97"/>
    <mergeCell ref="G94:G97"/>
    <mergeCell ref="E98:E102"/>
    <mergeCell ref="F98:F102"/>
    <mergeCell ref="U28:U30"/>
    <mergeCell ref="U39:U41"/>
    <mergeCell ref="U50:U59"/>
    <mergeCell ref="U86:U92"/>
    <mergeCell ref="U105:U106"/>
  </mergeCells>
  <conditionalFormatting sqref="M2:W4">
    <cfRule type="cellIs" dxfId="74" priority="49" operator="notEqual">
      <formula>"-"</formula>
    </cfRule>
  </conditionalFormatting>
  <conditionalFormatting sqref="AE1:AE1048576">
    <cfRule type="cellIs" dxfId="73" priority="48" operator="greaterThan">
      <formula>0</formula>
    </cfRule>
  </conditionalFormatting>
  <conditionalFormatting sqref="L76:L116 L118:L1048576 L1:L74">
    <cfRule type="cellIs" dxfId="72" priority="47" operator="greaterThan">
      <formula>100000</formula>
    </cfRule>
  </conditionalFormatting>
  <conditionalFormatting sqref="B14:B15 B16:C50 B51:B58 B74:C74 B76:C86 B59:C72 B87:B99 C94:C99 B103:C116 B118:C1048576 B1:C13">
    <cfRule type="cellIs" dxfId="71" priority="45" operator="equal">
      <formula>1</formula>
    </cfRule>
    <cfRule type="cellIs" dxfId="70" priority="46" operator="equal">
      <formula>0</formula>
    </cfRule>
  </conditionalFormatting>
  <conditionalFormatting sqref="C51">
    <cfRule type="cellIs" dxfId="69" priority="43" operator="equal">
      <formula>1</formula>
    </cfRule>
    <cfRule type="cellIs" dxfId="68" priority="44" operator="equal">
      <formula>0</formula>
    </cfRule>
  </conditionalFormatting>
  <conditionalFormatting sqref="C52">
    <cfRule type="cellIs" dxfId="67" priority="41" operator="equal">
      <formula>1</formula>
    </cfRule>
    <cfRule type="cellIs" dxfId="66" priority="42" operator="equal">
      <formula>0</formula>
    </cfRule>
  </conditionalFormatting>
  <conditionalFormatting sqref="C53">
    <cfRule type="cellIs" dxfId="65" priority="39" operator="equal">
      <formula>1</formula>
    </cfRule>
    <cfRule type="cellIs" dxfId="64" priority="40" operator="equal">
      <formula>0</formula>
    </cfRule>
  </conditionalFormatting>
  <conditionalFormatting sqref="C54">
    <cfRule type="cellIs" dxfId="63" priority="37" operator="equal">
      <formula>1</formula>
    </cfRule>
    <cfRule type="cellIs" dxfId="62" priority="38" operator="equal">
      <formula>0</formula>
    </cfRule>
  </conditionalFormatting>
  <conditionalFormatting sqref="C55">
    <cfRule type="cellIs" dxfId="61" priority="35" operator="equal">
      <formula>1</formula>
    </cfRule>
    <cfRule type="cellIs" dxfId="60" priority="36" operator="equal">
      <formula>0</formula>
    </cfRule>
  </conditionalFormatting>
  <conditionalFormatting sqref="C56">
    <cfRule type="cellIs" dxfId="59" priority="33" operator="equal">
      <formula>1</formula>
    </cfRule>
    <cfRule type="cellIs" dxfId="58" priority="34" operator="equal">
      <formula>0</formula>
    </cfRule>
  </conditionalFormatting>
  <conditionalFormatting sqref="C57">
    <cfRule type="cellIs" dxfId="57" priority="31" operator="equal">
      <formula>1</formula>
    </cfRule>
    <cfRule type="cellIs" dxfId="56" priority="32" operator="equal">
      <formula>0</formula>
    </cfRule>
  </conditionalFormatting>
  <conditionalFormatting sqref="C58">
    <cfRule type="cellIs" dxfId="55" priority="29" operator="equal">
      <formula>1</formula>
    </cfRule>
    <cfRule type="cellIs" dxfId="54" priority="30" operator="equal">
      <formula>0</formula>
    </cfRule>
  </conditionalFormatting>
  <conditionalFormatting sqref="B73:C73">
    <cfRule type="cellIs" dxfId="53" priority="27" operator="equal">
      <formula>1</formula>
    </cfRule>
    <cfRule type="cellIs" dxfId="52" priority="28" operator="equal">
      <formula>0</formula>
    </cfRule>
  </conditionalFormatting>
  <conditionalFormatting sqref="L75">
    <cfRule type="cellIs" dxfId="51" priority="26" operator="greaterThan">
      <formula>100000</formula>
    </cfRule>
  </conditionalFormatting>
  <conditionalFormatting sqref="B75:C75">
    <cfRule type="cellIs" dxfId="50" priority="24" operator="equal">
      <formula>1</formula>
    </cfRule>
    <cfRule type="cellIs" dxfId="49" priority="25" operator="equal">
      <formula>0</formula>
    </cfRule>
  </conditionalFormatting>
  <conditionalFormatting sqref="C87">
    <cfRule type="cellIs" dxfId="48" priority="22" operator="equal">
      <formula>1</formula>
    </cfRule>
    <cfRule type="cellIs" dxfId="47" priority="23" operator="equal">
      <formula>0</formula>
    </cfRule>
  </conditionalFormatting>
  <conditionalFormatting sqref="C88">
    <cfRule type="cellIs" dxfId="46" priority="20" operator="equal">
      <formula>1</formula>
    </cfRule>
    <cfRule type="cellIs" dxfId="45" priority="21" operator="equal">
      <formula>0</formula>
    </cfRule>
  </conditionalFormatting>
  <conditionalFormatting sqref="C89">
    <cfRule type="cellIs" dxfId="44" priority="18" operator="equal">
      <formula>1</formula>
    </cfRule>
    <cfRule type="cellIs" dxfId="43" priority="19" operator="equal">
      <formula>0</formula>
    </cfRule>
  </conditionalFormatting>
  <conditionalFormatting sqref="C90">
    <cfRule type="cellIs" dxfId="42" priority="16" operator="equal">
      <formula>1</formula>
    </cfRule>
    <cfRule type="cellIs" dxfId="41" priority="17" operator="equal">
      <formula>0</formula>
    </cfRule>
  </conditionalFormatting>
  <conditionalFormatting sqref="C91">
    <cfRule type="cellIs" dxfId="40" priority="14" operator="equal">
      <formula>1</formula>
    </cfRule>
    <cfRule type="cellIs" dxfId="39" priority="15" operator="equal">
      <formula>0</formula>
    </cfRule>
  </conditionalFormatting>
  <conditionalFormatting sqref="C92">
    <cfRule type="cellIs" dxfId="38" priority="12" operator="equal">
      <formula>1</formula>
    </cfRule>
    <cfRule type="cellIs" dxfId="37" priority="13" operator="equal">
      <formula>0</formula>
    </cfRule>
  </conditionalFormatting>
  <conditionalFormatting sqref="C93">
    <cfRule type="cellIs" dxfId="36" priority="10" operator="equal">
      <formula>1</formula>
    </cfRule>
    <cfRule type="cellIs" dxfId="35" priority="11" operator="equal">
      <formula>0</formula>
    </cfRule>
  </conditionalFormatting>
  <conditionalFormatting sqref="B100:C100">
    <cfRule type="cellIs" dxfId="34" priority="8" operator="equal">
      <formula>1</formula>
    </cfRule>
    <cfRule type="cellIs" dxfId="33" priority="9" operator="equal">
      <formula>0</formula>
    </cfRule>
  </conditionalFormatting>
  <conditionalFormatting sqref="B101:C101">
    <cfRule type="cellIs" dxfId="32" priority="6" operator="equal">
      <formula>1</formula>
    </cfRule>
    <cfRule type="cellIs" dxfId="31" priority="7" operator="equal">
      <formula>0</formula>
    </cfRule>
  </conditionalFormatting>
  <conditionalFormatting sqref="B102:C102">
    <cfRule type="cellIs" dxfId="30" priority="4" operator="equal">
      <formula>1</formula>
    </cfRule>
    <cfRule type="cellIs" dxfId="29" priority="5" operator="equal">
      <formula>0</formula>
    </cfRule>
  </conditionalFormatting>
  <conditionalFormatting sqref="L117">
    <cfRule type="cellIs" dxfId="28" priority="3" operator="greaterThan">
      <formula>100000</formula>
    </cfRule>
  </conditionalFormatting>
  <conditionalFormatting sqref="B117:C117">
    <cfRule type="cellIs" dxfId="27" priority="1" operator="equal">
      <formula>1</formula>
    </cfRule>
    <cfRule type="cellIs" dxfId="26" priority="2" operator="equal">
      <formula>0</formula>
    </cfRule>
  </conditionalFormatting>
  <pageMargins left="0.7" right="0.7" top="0.75" bottom="0.75" header="0.3" footer="0.3"/>
  <pageSetup paperSize="9" scale="73" orientation="landscape" horizontalDpi="0" verticalDpi="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G179"/>
  <sheetViews>
    <sheetView view="pageBreakPreview" zoomScaleNormal="100" zoomScaleSheetLayoutView="100" workbookViewId="0">
      <pane xSplit="1" ySplit="15" topLeftCell="B16" activePane="bottomRight" state="frozen"/>
      <selection pane="topRight" activeCell="B1" sqref="B1"/>
      <selection pane="bottomLeft" activeCell="A9" sqref="A9"/>
      <selection pane="bottomRight" activeCell="H25" sqref="H25:H26"/>
    </sheetView>
  </sheetViews>
  <sheetFormatPr defaultRowHeight="10.199999999999999" x14ac:dyDescent="0.2"/>
  <cols>
    <col min="1" max="1" width="2.77734375" style="2" customWidth="1"/>
    <col min="2" max="3" width="1.5546875" style="2" customWidth="1"/>
    <col min="4" max="4" width="3.109375" style="2" customWidth="1"/>
    <col min="5" max="5" width="13.88671875" style="2" customWidth="1"/>
    <col min="6" max="6" width="10.33203125" style="2" customWidth="1"/>
    <col min="7" max="7" width="12" style="2" customWidth="1"/>
    <col min="8" max="8" width="12" style="1" customWidth="1"/>
    <col min="9" max="9" width="11.5546875" style="2" customWidth="1"/>
    <col min="10" max="10" width="14.88671875" style="2" customWidth="1"/>
    <col min="11" max="11" width="6.44140625" style="2" customWidth="1"/>
    <col min="12" max="12" width="14" style="3" customWidth="1"/>
    <col min="13" max="13" width="13.5546875" style="2" customWidth="1"/>
    <col min="14" max="14" width="4.5546875" style="2" customWidth="1"/>
    <col min="15" max="15" width="6" style="2" customWidth="1"/>
    <col min="16" max="16" width="4.5546875" style="2" customWidth="1"/>
    <col min="17" max="17" width="11.88671875" style="2" customWidth="1"/>
    <col min="18" max="18" width="5.88671875" style="2" customWidth="1"/>
    <col min="19" max="19" width="8.88671875" style="2" customWidth="1"/>
    <col min="20" max="20" width="12.21875" style="43" customWidth="1"/>
    <col min="21" max="21" width="4.77734375" style="2" customWidth="1"/>
    <col min="22" max="22" width="8.88671875" style="3"/>
    <col min="23" max="23" width="3.5546875" style="3" customWidth="1"/>
    <col min="24" max="24" width="8.88671875" style="3"/>
    <col min="25" max="25" width="3" style="5" customWidth="1"/>
    <col min="26" max="26" width="8.88671875" style="3"/>
    <col min="27" max="27" width="3.33203125" style="5" customWidth="1"/>
    <col min="28" max="28" width="8.88671875" style="3"/>
    <col min="29" max="29" width="3.21875" style="5" customWidth="1"/>
    <col min="30" max="31" width="8.88671875" style="3"/>
    <col min="32" max="57" width="8.88671875" style="2"/>
    <col min="58" max="16384" width="8.88671875" style="4"/>
  </cols>
  <sheetData>
    <row r="1" spans="1:85" ht="10.8" thickBot="1" x14ac:dyDescent="0.25">
      <c r="B1" s="10"/>
      <c r="C1" s="10"/>
      <c r="D1" s="10"/>
      <c r="E1" s="10"/>
      <c r="F1" s="10"/>
      <c r="G1" s="10"/>
      <c r="H1" s="36"/>
      <c r="I1" s="10"/>
      <c r="J1" s="10"/>
      <c r="K1" s="10"/>
      <c r="L1" s="27"/>
    </row>
    <row r="2" spans="1:85" ht="12" customHeight="1" x14ac:dyDescent="0.3">
      <c r="A2" s="8"/>
      <c r="B2" s="59"/>
      <c r="C2" s="59"/>
      <c r="D2" s="178" t="s">
        <v>11</v>
      </c>
      <c r="E2" s="179"/>
      <c r="F2" s="179"/>
      <c r="G2" s="15">
        <v>41306</v>
      </c>
      <c r="H2" s="37"/>
      <c r="I2" s="25" t="s">
        <v>20</v>
      </c>
      <c r="J2" s="19">
        <v>41333</v>
      </c>
      <c r="K2" s="19"/>
      <c r="L2" s="28"/>
      <c r="M2" s="161" t="str">
        <f>IF(Одноименность!H5&lt;&gt;0,"НАРУШЕН ЛИМИТ!!!","-")</f>
        <v>-</v>
      </c>
      <c r="N2" s="162"/>
      <c r="O2" s="162"/>
      <c r="P2" s="162"/>
      <c r="Q2" s="162"/>
      <c r="R2" s="162"/>
      <c r="S2" s="162"/>
      <c r="T2" s="162"/>
      <c r="U2" s="162"/>
      <c r="V2" s="162"/>
      <c r="W2" s="163"/>
      <c r="X2" s="30"/>
    </row>
    <row r="3" spans="1:85" ht="15.6" customHeight="1" x14ac:dyDescent="0.35">
      <c r="A3" s="8"/>
      <c r="B3" s="59"/>
      <c r="C3" s="59"/>
      <c r="D3" s="182" t="s">
        <v>12</v>
      </c>
      <c r="E3" s="180"/>
      <c r="F3" s="13">
        <f>I5+I9+I10+I11</f>
        <v>3</v>
      </c>
      <c r="G3" s="180" t="s">
        <v>13</v>
      </c>
      <c r="H3" s="180"/>
      <c r="I3" s="180"/>
      <c r="J3" s="14">
        <f>L5+L9+L10+L11</f>
        <v>29335</v>
      </c>
      <c r="K3" s="14"/>
      <c r="L3" s="16"/>
      <c r="M3" s="164"/>
      <c r="N3" s="165"/>
      <c r="O3" s="165"/>
      <c r="P3" s="165"/>
      <c r="Q3" s="165"/>
      <c r="R3" s="165"/>
      <c r="S3" s="165"/>
      <c r="T3" s="165"/>
      <c r="U3" s="165"/>
      <c r="V3" s="165"/>
      <c r="W3" s="166"/>
      <c r="X3" s="31">
        <f>Одноименность!H5</f>
        <v>0</v>
      </c>
    </row>
    <row r="4" spans="1:85" ht="16.2" customHeight="1" x14ac:dyDescent="0.3">
      <c r="A4" s="8"/>
      <c r="B4" s="59"/>
      <c r="C4" s="59"/>
      <c r="D4" s="158" t="s">
        <v>19</v>
      </c>
      <c r="E4" s="156"/>
      <c r="F4" s="156"/>
      <c r="G4" s="156"/>
      <c r="H4" s="156"/>
      <c r="I4" s="156"/>
      <c r="J4" s="156"/>
      <c r="K4" s="46"/>
      <c r="L4" s="16"/>
      <c r="M4" s="167"/>
      <c r="N4" s="168"/>
      <c r="O4" s="168"/>
      <c r="P4" s="168"/>
      <c r="Q4" s="168"/>
      <c r="R4" s="168"/>
      <c r="S4" s="168"/>
      <c r="T4" s="168"/>
      <c r="U4" s="168"/>
      <c r="V4" s="168"/>
      <c r="W4" s="169"/>
      <c r="X4" s="30"/>
    </row>
    <row r="5" spans="1:85" ht="24.6" customHeight="1" x14ac:dyDescent="0.3">
      <c r="A5" s="8"/>
      <c r="B5" s="59"/>
      <c r="C5" s="59"/>
      <c r="D5" s="158" t="s">
        <v>14</v>
      </c>
      <c r="E5" s="156"/>
      <c r="F5" s="156"/>
      <c r="G5" s="156"/>
      <c r="H5" s="156"/>
      <c r="I5" s="13">
        <f>SUM(I7:I8)</f>
        <v>3</v>
      </c>
      <c r="J5" s="13" t="s">
        <v>15</v>
      </c>
      <c r="K5" s="13"/>
      <c r="L5" s="16">
        <f>SUM(L7:L8)</f>
        <v>29335</v>
      </c>
      <c r="M5" s="34" t="s">
        <v>47</v>
      </c>
      <c r="N5" s="52">
        <f>N12+[1]Договоры!$Y$3</f>
        <v>0</v>
      </c>
      <c r="O5" s="35"/>
      <c r="P5" s="35"/>
      <c r="Q5" s="35">
        <f>O12</f>
        <v>0</v>
      </c>
      <c r="R5" s="9"/>
      <c r="S5" s="9"/>
    </row>
    <row r="6" spans="1:85" ht="16.2" customHeight="1" x14ac:dyDescent="0.3">
      <c r="A6" s="8"/>
      <c r="B6" s="59"/>
      <c r="C6" s="59"/>
      <c r="D6" s="159" t="s">
        <v>25</v>
      </c>
      <c r="E6" s="160"/>
      <c r="F6" s="160"/>
      <c r="G6" s="160"/>
      <c r="H6" s="38"/>
      <c r="I6" s="13"/>
      <c r="J6" s="13"/>
      <c r="K6" s="13"/>
      <c r="L6" s="16"/>
      <c r="M6" s="9" t="s">
        <v>57</v>
      </c>
      <c r="N6" s="53">
        <f>P12</f>
        <v>0</v>
      </c>
      <c r="O6" s="9"/>
      <c r="P6" s="9"/>
      <c r="Q6" s="51">
        <f>Q12</f>
        <v>0</v>
      </c>
      <c r="R6" s="9"/>
      <c r="S6" s="9"/>
    </row>
    <row r="7" spans="1:85" ht="28.2" customHeight="1" x14ac:dyDescent="0.3">
      <c r="A7" s="8"/>
      <c r="B7" s="59"/>
      <c r="C7" s="59"/>
      <c r="D7" s="26"/>
      <c r="E7" s="156" t="s">
        <v>104</v>
      </c>
      <c r="F7" s="156"/>
      <c r="G7" s="156"/>
      <c r="H7" s="156"/>
      <c r="I7" s="13">
        <f>W12</f>
        <v>0</v>
      </c>
      <c r="J7" s="13"/>
      <c r="K7" s="13"/>
      <c r="L7" s="16">
        <f>X12</f>
        <v>0</v>
      </c>
      <c r="M7" s="9"/>
      <c r="N7" s="9"/>
      <c r="O7" s="9"/>
      <c r="P7" s="9"/>
      <c r="Q7" s="9"/>
      <c r="R7" s="9"/>
      <c r="S7" s="9"/>
    </row>
    <row r="8" spans="1:85" ht="21" customHeight="1" x14ac:dyDescent="0.3">
      <c r="A8" s="8"/>
      <c r="B8" s="59"/>
      <c r="C8" s="59"/>
      <c r="D8" s="26"/>
      <c r="E8" s="156" t="s">
        <v>27</v>
      </c>
      <c r="F8" s="156"/>
      <c r="G8" s="156"/>
      <c r="H8" s="156"/>
      <c r="I8" s="13">
        <f>U12</f>
        <v>3</v>
      </c>
      <c r="J8" s="13" t="s">
        <v>15</v>
      </c>
      <c r="K8" s="13"/>
      <c r="L8" s="16">
        <f>V12</f>
        <v>29335</v>
      </c>
      <c r="M8" s="9"/>
      <c r="N8" s="9"/>
      <c r="O8" s="9"/>
      <c r="P8" s="9"/>
      <c r="Q8" s="9"/>
      <c r="R8" s="9"/>
      <c r="S8" s="9"/>
    </row>
    <row r="9" spans="1:85" ht="13.8" x14ac:dyDescent="0.3">
      <c r="A9" s="8"/>
      <c r="B9" s="59"/>
      <c r="C9" s="59"/>
      <c r="D9" s="158" t="s">
        <v>16</v>
      </c>
      <c r="E9" s="156"/>
      <c r="F9" s="156"/>
      <c r="G9" s="156"/>
      <c r="H9" s="38"/>
      <c r="I9" s="13">
        <f>Y12</f>
        <v>0</v>
      </c>
      <c r="J9" s="13" t="s">
        <v>15</v>
      </c>
      <c r="K9" s="13"/>
      <c r="L9" s="16">
        <f>Z12</f>
        <v>0</v>
      </c>
      <c r="M9" s="9"/>
      <c r="N9" s="9"/>
      <c r="O9" s="9"/>
      <c r="P9" s="9"/>
      <c r="Q9" s="9"/>
      <c r="R9" s="9"/>
      <c r="S9" s="9"/>
    </row>
    <row r="10" spans="1:85" ht="13.8" x14ac:dyDescent="0.3">
      <c r="A10" s="8"/>
      <c r="B10" s="59"/>
      <c r="C10" s="59"/>
      <c r="D10" s="158" t="s">
        <v>17</v>
      </c>
      <c r="E10" s="156"/>
      <c r="F10" s="156"/>
      <c r="G10" s="156"/>
      <c r="H10" s="38"/>
      <c r="I10" s="13">
        <f>AA12</f>
        <v>0</v>
      </c>
      <c r="J10" s="13" t="s">
        <v>15</v>
      </c>
      <c r="K10" s="13"/>
      <c r="L10" s="16">
        <f>AB12</f>
        <v>0</v>
      </c>
      <c r="M10" s="9"/>
      <c r="N10" s="9"/>
      <c r="O10" s="9"/>
      <c r="P10" s="9"/>
      <c r="Q10" s="9"/>
      <c r="R10" s="9"/>
      <c r="S10" s="9"/>
    </row>
    <row r="11" spans="1:85" ht="14.4" thickBot="1" x14ac:dyDescent="0.35">
      <c r="A11" s="8"/>
      <c r="B11" s="59"/>
      <c r="C11" s="59"/>
      <c r="D11" s="148" t="s">
        <v>18</v>
      </c>
      <c r="E11" s="149"/>
      <c r="F11" s="149"/>
      <c r="G11" s="149"/>
      <c r="H11" s="39"/>
      <c r="I11" s="17">
        <f>AC12</f>
        <v>0</v>
      </c>
      <c r="J11" s="17" t="s">
        <v>15</v>
      </c>
      <c r="K11" s="17"/>
      <c r="L11" s="18">
        <f>AD12</f>
        <v>0</v>
      </c>
      <c r="M11" s="9"/>
      <c r="N11" s="9"/>
      <c r="O11" s="9"/>
      <c r="P11" s="9"/>
      <c r="Q11" s="9"/>
      <c r="R11" s="9"/>
      <c r="S11" s="9"/>
    </row>
    <row r="12" spans="1:85" s="7" customFormat="1" x14ac:dyDescent="0.2">
      <c r="A12" s="6">
        <f>SUM(A16:A2902)</f>
        <v>3</v>
      </c>
      <c r="B12" s="11"/>
      <c r="C12" s="11"/>
      <c r="D12" s="11"/>
      <c r="E12" s="11"/>
      <c r="F12" s="11"/>
      <c r="G12" s="11"/>
      <c r="H12" s="40"/>
      <c r="I12" s="11"/>
      <c r="J12" s="11"/>
      <c r="K12" s="11"/>
      <c r="L12" s="12">
        <f>SUM(L16:L32002)</f>
        <v>29335</v>
      </c>
      <c r="M12" s="12"/>
      <c r="N12" s="12">
        <f t="shared" ref="N12:S12" si="0">SUM(N16:N32002)</f>
        <v>0</v>
      </c>
      <c r="O12" s="12">
        <f t="shared" si="0"/>
        <v>0</v>
      </c>
      <c r="P12" s="12">
        <f t="shared" si="0"/>
        <v>0</v>
      </c>
      <c r="Q12" s="12">
        <f t="shared" si="0"/>
        <v>0</v>
      </c>
      <c r="R12" s="12">
        <f t="shared" si="0"/>
        <v>0</v>
      </c>
      <c r="S12" s="12">
        <f t="shared" si="0"/>
        <v>0</v>
      </c>
      <c r="T12" s="44"/>
      <c r="U12" s="5">
        <f t="shared" ref="U12:AE12" si="1">SUM(U16:U2106)</f>
        <v>3</v>
      </c>
      <c r="V12" s="5">
        <f t="shared" si="1"/>
        <v>29335</v>
      </c>
      <c r="W12" s="5">
        <f t="shared" si="1"/>
        <v>0</v>
      </c>
      <c r="X12" s="5">
        <f t="shared" si="1"/>
        <v>0</v>
      </c>
      <c r="Y12" s="5">
        <f t="shared" si="1"/>
        <v>0</v>
      </c>
      <c r="Z12" s="5">
        <f t="shared" si="1"/>
        <v>0</v>
      </c>
      <c r="AA12" s="5">
        <f t="shared" si="1"/>
        <v>0</v>
      </c>
      <c r="AB12" s="5">
        <f t="shared" si="1"/>
        <v>0</v>
      </c>
      <c r="AC12" s="5">
        <f t="shared" si="1"/>
        <v>0</v>
      </c>
      <c r="AD12" s="5">
        <f t="shared" si="1"/>
        <v>0</v>
      </c>
      <c r="AE12" s="5">
        <f t="shared" si="1"/>
        <v>29335</v>
      </c>
      <c r="AF12" s="6">
        <f t="shared" ref="AF12:CG12" si="2">SUM(AF16:AF15306)</f>
        <v>0</v>
      </c>
      <c r="AG12" s="6">
        <f t="shared" si="2"/>
        <v>0</v>
      </c>
      <c r="AH12" s="6">
        <f t="shared" si="2"/>
        <v>0</v>
      </c>
      <c r="AI12" s="6">
        <f t="shared" si="2"/>
        <v>0</v>
      </c>
      <c r="AJ12" s="6">
        <f t="shared" si="2"/>
        <v>0</v>
      </c>
      <c r="AK12" s="6">
        <f t="shared" si="2"/>
        <v>0</v>
      </c>
      <c r="AL12" s="6">
        <f t="shared" si="2"/>
        <v>0</v>
      </c>
      <c r="AM12" s="6">
        <f t="shared" si="2"/>
        <v>0</v>
      </c>
      <c r="AN12" s="6">
        <f t="shared" si="2"/>
        <v>0</v>
      </c>
      <c r="AO12" s="6">
        <f t="shared" si="2"/>
        <v>0</v>
      </c>
      <c r="AP12" s="6">
        <f t="shared" si="2"/>
        <v>9660</v>
      </c>
      <c r="AQ12" s="6">
        <f t="shared" si="2"/>
        <v>0</v>
      </c>
      <c r="AR12" s="6">
        <f t="shared" si="2"/>
        <v>0</v>
      </c>
      <c r="AS12" s="6">
        <f t="shared" si="2"/>
        <v>0</v>
      </c>
      <c r="AT12" s="6">
        <f t="shared" si="2"/>
        <v>0</v>
      </c>
      <c r="AU12" s="6">
        <f t="shared" si="2"/>
        <v>0</v>
      </c>
      <c r="AV12" s="6">
        <f t="shared" si="2"/>
        <v>0</v>
      </c>
      <c r="AW12" s="6">
        <f t="shared" si="2"/>
        <v>0</v>
      </c>
      <c r="AX12" s="6">
        <f t="shared" si="2"/>
        <v>0</v>
      </c>
      <c r="AY12" s="6">
        <f t="shared" si="2"/>
        <v>0</v>
      </c>
      <c r="AZ12" s="6">
        <f t="shared" si="2"/>
        <v>0</v>
      </c>
      <c r="BA12" s="6">
        <f t="shared" si="2"/>
        <v>0</v>
      </c>
      <c r="BB12" s="6">
        <f t="shared" si="2"/>
        <v>0</v>
      </c>
      <c r="BC12" s="6">
        <f t="shared" si="2"/>
        <v>0</v>
      </c>
      <c r="BD12" s="6">
        <f t="shared" si="2"/>
        <v>0</v>
      </c>
      <c r="BE12" s="6">
        <f t="shared" si="2"/>
        <v>0</v>
      </c>
      <c r="BF12" s="6">
        <f t="shared" si="2"/>
        <v>0</v>
      </c>
      <c r="BG12" s="6">
        <f t="shared" si="2"/>
        <v>0</v>
      </c>
      <c r="BH12" s="6">
        <f t="shared" si="2"/>
        <v>0</v>
      </c>
      <c r="BI12" s="6">
        <f t="shared" si="2"/>
        <v>0</v>
      </c>
      <c r="BJ12" s="6">
        <f t="shared" si="2"/>
        <v>0</v>
      </c>
      <c r="BK12" s="6">
        <f t="shared" si="2"/>
        <v>0</v>
      </c>
      <c r="BL12" s="6">
        <f t="shared" si="2"/>
        <v>0</v>
      </c>
      <c r="BM12" s="6">
        <f t="shared" si="2"/>
        <v>0</v>
      </c>
      <c r="BN12" s="6">
        <f t="shared" si="2"/>
        <v>10000</v>
      </c>
      <c r="BO12" s="6">
        <f t="shared" si="2"/>
        <v>0</v>
      </c>
      <c r="BP12" s="6">
        <f t="shared" si="2"/>
        <v>0</v>
      </c>
      <c r="BQ12" s="6">
        <f t="shared" si="2"/>
        <v>0</v>
      </c>
      <c r="BR12" s="6">
        <f t="shared" si="2"/>
        <v>9675</v>
      </c>
      <c r="BS12" s="6">
        <f t="shared" si="2"/>
        <v>0</v>
      </c>
      <c r="BT12" s="6">
        <f t="shared" si="2"/>
        <v>0</v>
      </c>
      <c r="BU12" s="6">
        <f t="shared" si="2"/>
        <v>0</v>
      </c>
      <c r="BV12" s="6">
        <f t="shared" si="2"/>
        <v>0</v>
      </c>
      <c r="BW12" s="6">
        <f t="shared" si="2"/>
        <v>0</v>
      </c>
      <c r="BX12" s="6">
        <f t="shared" si="2"/>
        <v>0</v>
      </c>
      <c r="BY12" s="6">
        <f t="shared" si="2"/>
        <v>0</v>
      </c>
      <c r="BZ12" s="6">
        <f t="shared" si="2"/>
        <v>0</v>
      </c>
      <c r="CA12" s="6">
        <f t="shared" si="2"/>
        <v>0</v>
      </c>
      <c r="CB12" s="6">
        <f t="shared" si="2"/>
        <v>0</v>
      </c>
      <c r="CC12" s="6">
        <f t="shared" si="2"/>
        <v>0</v>
      </c>
      <c r="CD12" s="6">
        <f t="shared" si="2"/>
        <v>0</v>
      </c>
      <c r="CE12" s="6">
        <f t="shared" si="2"/>
        <v>0</v>
      </c>
      <c r="CF12" s="6">
        <f t="shared" si="2"/>
        <v>0</v>
      </c>
      <c r="CG12" s="6">
        <f t="shared" si="2"/>
        <v>0</v>
      </c>
    </row>
    <row r="13" spans="1:85" s="45" customFormat="1" ht="14.4" customHeight="1" x14ac:dyDescent="0.3">
      <c r="A13" s="150" t="s">
        <v>0</v>
      </c>
      <c r="B13" s="65"/>
      <c r="C13" s="65"/>
      <c r="D13" s="171" t="s">
        <v>3</v>
      </c>
      <c r="E13" s="172" t="s">
        <v>21</v>
      </c>
      <c r="F13" s="150" t="s">
        <v>88</v>
      </c>
      <c r="G13" s="170" t="s">
        <v>23</v>
      </c>
      <c r="H13" s="190" t="s">
        <v>29</v>
      </c>
      <c r="I13" s="150" t="s">
        <v>1</v>
      </c>
      <c r="J13" s="150" t="s">
        <v>2</v>
      </c>
      <c r="K13" s="153" t="s">
        <v>22</v>
      </c>
      <c r="L13" s="152" t="s">
        <v>4</v>
      </c>
      <c r="M13" s="150" t="s">
        <v>5</v>
      </c>
      <c r="N13" s="153" t="s">
        <v>45</v>
      </c>
      <c r="O13" s="153" t="s">
        <v>56</v>
      </c>
      <c r="P13" s="153" t="s">
        <v>55</v>
      </c>
      <c r="Q13" s="50"/>
      <c r="R13" s="153" t="s">
        <v>42</v>
      </c>
      <c r="S13" s="153" t="s">
        <v>44</v>
      </c>
      <c r="T13" s="151" t="s">
        <v>10</v>
      </c>
      <c r="U13" s="142" t="s">
        <v>24</v>
      </c>
      <c r="V13" s="143"/>
      <c r="W13" s="152" t="s">
        <v>30</v>
      </c>
      <c r="X13" s="152"/>
      <c r="Y13" s="152" t="s">
        <v>7</v>
      </c>
      <c r="Z13" s="152"/>
      <c r="AA13" s="142" t="s">
        <v>8</v>
      </c>
      <c r="AB13" s="143"/>
      <c r="AC13" s="142" t="s">
        <v>9</v>
      </c>
      <c r="AD13" s="143"/>
      <c r="AE13" s="47"/>
    </row>
    <row r="14" spans="1:85" s="45" customFormat="1" ht="21" customHeight="1" x14ac:dyDescent="0.3">
      <c r="A14" s="150"/>
      <c r="B14" s="65"/>
      <c r="C14" s="65"/>
      <c r="D14" s="171"/>
      <c r="E14" s="173"/>
      <c r="F14" s="150"/>
      <c r="G14" s="170"/>
      <c r="H14" s="191"/>
      <c r="I14" s="150"/>
      <c r="J14" s="150"/>
      <c r="K14" s="154"/>
      <c r="L14" s="152"/>
      <c r="M14" s="150"/>
      <c r="N14" s="154"/>
      <c r="O14" s="154"/>
      <c r="P14" s="154"/>
      <c r="Q14" s="154" t="s">
        <v>46</v>
      </c>
      <c r="R14" s="154"/>
      <c r="S14" s="154"/>
      <c r="T14" s="151"/>
      <c r="U14" s="144"/>
      <c r="V14" s="145"/>
      <c r="W14" s="152"/>
      <c r="X14" s="152"/>
      <c r="Y14" s="152"/>
      <c r="Z14" s="152"/>
      <c r="AA14" s="144"/>
      <c r="AB14" s="145"/>
      <c r="AC14" s="144"/>
      <c r="AD14" s="145"/>
      <c r="AE14" s="48"/>
      <c r="AF14" s="45" t="str">
        <f>'1'!AF14</f>
        <v>Бензин и дизельное топливо</v>
      </c>
      <c r="AG14" s="45" t="str">
        <f>'1'!AG14</f>
        <v>Организация спортмероприятий</v>
      </c>
      <c r="AH14" s="45" t="str">
        <f>'1'!AH14</f>
        <v>Услуги по ремонту транспортных средств</v>
      </c>
      <c r="AI14" s="45" t="str">
        <f>'1'!AI14</f>
        <v>Канцелярские товары, канц.принадлежности бумажные</v>
      </c>
      <c r="AJ14" s="45" t="str">
        <f>'1'!AJ14</f>
        <v>Услуги по канализации, удалению отходов, сан. Обработке и аналогичные услуги</v>
      </c>
      <c r="AK14" s="45" t="str">
        <f>'1'!AK14</f>
        <v>Производственное и промышленное оборудование</v>
      </c>
      <c r="AL14" s="45" t="str">
        <f>'1'!AL14</f>
        <v>Препараты и средства медицинские прочие</v>
      </c>
      <c r="AM14" s="45" t="str">
        <f>'1'!AM14</f>
        <v>Металлы и изделия из металла, а также услуги по их производству</v>
      </c>
      <c r="AN14" s="45" t="str">
        <f>'1'!AN14</f>
        <v>Хим.вещества, хим.продукты и хим.волокна, а также услуги по их производству</v>
      </c>
      <c r="AO14" s="45" t="str">
        <f>'1'!AO14</f>
        <v>Полимерные изделия и услуги по их производству</v>
      </c>
      <c r="AP14" s="45" t="str">
        <f>'1'!AP14</f>
        <v>Товары спротивные</v>
      </c>
      <c r="AQ14" s="45" t="str">
        <f>'1'!AQ14</f>
        <v>Услуги в области коммерческой и технической деятельности прочие, не включенные в другие группировки</v>
      </c>
      <c r="AR14" s="45" t="str">
        <f>'1'!AR14</f>
        <v>Услуги по аренде машин и оборудования</v>
      </c>
      <c r="AS14" s="45" t="str">
        <f>'1'!AS14</f>
        <v>Услуги по розничной торговле</v>
      </c>
      <c r="AT14" s="45" t="str">
        <f>'1'!AT14</f>
        <v>Услуги в области кино, радиовещания, телевидения, театра и видах искусства прочих</v>
      </c>
      <c r="AU14" s="45" t="str">
        <f>'1'!AU14</f>
        <v>Услуги в области образования прочие</v>
      </c>
      <c r="AV14" s="45" t="str">
        <f>'1'!AV14</f>
        <v>Продукция растениеводства</v>
      </c>
      <c r="AW14" s="45" t="str">
        <f>'1'!AW14</f>
        <v>Мыло и моющие ср-ва, чистящие и полирующие препараты, косметические средства</v>
      </c>
      <c r="AX14" s="45" t="str">
        <f>'1'!AX14</f>
        <v>Текстильные изделия и услуги по их производству</v>
      </c>
      <c r="AY14" s="45" t="str">
        <f>'1'!AY14</f>
        <v>Целлюлоза, бумага и изделия из бумаги, услуги</v>
      </c>
      <c r="AZ14" s="45" t="str">
        <f>'1'!AZ14</f>
        <v>Услуги по аренде предметов личного пользования</v>
      </c>
      <c r="BA14" s="45" t="str">
        <f>'1'!BA14</f>
        <v>Услуги ресторанов</v>
      </c>
      <c r="BB14" s="45" t="str">
        <f>'1'!BB14</f>
        <v>Хозяйственно-бытовые товары</v>
      </c>
      <c r="BC14" s="45" t="str">
        <f>'1'!BC14</f>
        <v>Бытовая техника. Офисная техника и электроника</v>
      </c>
      <c r="BD14" s="75" t="str">
        <f>'1'!BD14</f>
        <v>Печатная продукция</v>
      </c>
      <c r="BE14" s="75" t="str">
        <f>'1'!BE14</f>
        <v>Услуги электросвязи</v>
      </c>
      <c r="BF14" s="75" t="str">
        <f>'1'!BF14</f>
        <v>Резиновые изделия и услуги по их производству</v>
      </c>
      <c r="BG14" s="75" t="str">
        <f>'1'!BG14</f>
        <v>Услуги в сфере обеспечения безопасности</v>
      </c>
      <c r="BH14" s="75" t="str">
        <f>'1'!BH14</f>
        <v>Нефть и услуги, связанные с добычей нефти, продукты нефтепереработки</v>
      </c>
      <c r="BI14" s="75" t="str">
        <f>'1'!BI14</f>
        <v>Полиграфические услуги</v>
      </c>
      <c r="BJ14" s="75" t="str">
        <f>'1'!BJ14</f>
        <v>Строительные материалы и стоительные смеси</v>
      </c>
      <c r="BK14" s="75" t="str">
        <f>'1'!BK14</f>
        <v>Электрооборудование</v>
      </c>
      <c r="BL14" s="75" t="str">
        <f>'1'!BL14</f>
        <v>Осветительное оборудование</v>
      </c>
      <c r="BM14" s="75" t="str">
        <f>'1'!BM14</f>
        <v>Услуги по ремонту бытовых товаров и предметов личного пользования</v>
      </c>
      <c r="BN14" s="75" t="str">
        <f>'1'!BN14</f>
        <v>Услуги в области рекламы</v>
      </c>
      <c r="BO14" s="75" t="str">
        <f>'1'!BO14</f>
        <v>Юридические услуги и услуги в бласти коммерческой деятельности</v>
      </c>
      <c r="BP14" s="75" t="str">
        <f>'1'!BP14</f>
        <v>Услуги транспорта</v>
      </c>
      <c r="BQ14" s="75" t="str">
        <f>'1'!BQ14</f>
        <v>Жилищно-коммунальные услуги</v>
      </c>
      <c r="BR14" s="75" t="str">
        <f>'1'!BR14</f>
        <v>Автотранспорт, автозапчасти и аксессуары</v>
      </c>
      <c r="BS14" s="75" t="str">
        <f>'1'!BS14</f>
        <v>Услуги, связанные с деятельностью по использованию компьютеров</v>
      </c>
      <c r="BT14" s="93" t="str">
        <f>'1'!BT14</f>
        <v>Мебель и услуги в производстве мебели</v>
      </c>
      <c r="BU14" s="93" t="str">
        <f>'1'!BU14</f>
        <v>Услуги гостиниц и обслуживания</v>
      </c>
      <c r="BV14" s="94" t="str">
        <f>'1'!BV14</f>
        <v>Работы по строительству, реконструкции, кап.ремонту</v>
      </c>
      <c r="BW14" s="94" t="str">
        <f>'1'!BW14</f>
        <v>Системные и прикладные программные средства</v>
      </c>
      <c r="BX14" s="94" t="str">
        <f>'1'!BX14</f>
        <v>Одежда и услуги по производству</v>
      </c>
      <c r="BY14" s="94" t="str">
        <f>'1'!BY14</f>
        <v>Стекло</v>
      </c>
      <c r="BZ14" s="117" t="str">
        <f>'1'!BZ14</f>
        <v>Емкости и резервуары из металла</v>
      </c>
      <c r="CA14" s="117" t="str">
        <f>'1'!CA14</f>
        <v>Средства измерений</v>
      </c>
      <c r="CB14" s="117" t="str">
        <f>'1'!CB14</f>
        <v>Услуги по финансовомупосредничеству</v>
      </c>
      <c r="CC14" s="117">
        <f>'1'!CC14</f>
        <v>0</v>
      </c>
      <c r="CD14" s="117">
        <f>'1'!CD14</f>
        <v>0</v>
      </c>
      <c r="CE14" s="117">
        <f>'1'!CE14</f>
        <v>0</v>
      </c>
    </row>
    <row r="15" spans="1:85" s="45" customFormat="1" ht="22.8" customHeight="1" x14ac:dyDescent="0.3">
      <c r="A15" s="150"/>
      <c r="B15" s="65"/>
      <c r="C15" s="65"/>
      <c r="D15" s="171"/>
      <c r="E15" s="174"/>
      <c r="F15" s="150"/>
      <c r="G15" s="170"/>
      <c r="H15" s="192"/>
      <c r="I15" s="150"/>
      <c r="J15" s="150"/>
      <c r="K15" s="155"/>
      <c r="L15" s="152"/>
      <c r="M15" s="150"/>
      <c r="N15" s="155"/>
      <c r="O15" s="155"/>
      <c r="P15" s="155"/>
      <c r="Q15" s="155"/>
      <c r="R15" s="155"/>
      <c r="S15" s="155"/>
      <c r="T15" s="151"/>
      <c r="U15" s="146"/>
      <c r="V15" s="147"/>
      <c r="W15" s="152"/>
      <c r="X15" s="152"/>
      <c r="Y15" s="152"/>
      <c r="Z15" s="152"/>
      <c r="AA15" s="146"/>
      <c r="AB15" s="147"/>
      <c r="AC15" s="146"/>
      <c r="AD15" s="147"/>
      <c r="AE15" s="49"/>
      <c r="AF15" s="45">
        <f>'1'!AF15</f>
        <v>45</v>
      </c>
      <c r="AG15" s="45">
        <f>'1'!AG15</f>
        <v>218</v>
      </c>
      <c r="AH15" s="45">
        <f>'1'!AH15</f>
        <v>115</v>
      </c>
      <c r="AI15" s="45">
        <f>'1'!AI15</f>
        <v>40</v>
      </c>
      <c r="AJ15" s="45">
        <f>'1'!AJ15</f>
        <v>213</v>
      </c>
      <c r="AK15" s="45">
        <f>'1'!AK15</f>
        <v>121</v>
      </c>
      <c r="AL15" s="45">
        <f>'1'!AL15</f>
        <v>102</v>
      </c>
      <c r="AM15" s="45">
        <f>'1'!AM15</f>
        <v>118</v>
      </c>
      <c r="AN15" s="45">
        <f>'1'!AN15</f>
        <v>48</v>
      </c>
      <c r="AO15" s="45">
        <f>'1'!AO15</f>
        <v>108</v>
      </c>
      <c r="AP15" s="45">
        <f>'1'!AP15</f>
        <v>165</v>
      </c>
      <c r="AQ15" s="45">
        <f>'1'!AQ15</f>
        <v>203</v>
      </c>
      <c r="AR15" s="45">
        <f>'1'!AR15</f>
        <v>190</v>
      </c>
      <c r="AS15" s="45">
        <f>'1'!AS15</f>
        <v>177</v>
      </c>
      <c r="AT15" s="45">
        <f>'1'!AT15</f>
        <v>216</v>
      </c>
      <c r="AU15" s="45">
        <f>'1'!AU15</f>
        <v>210</v>
      </c>
      <c r="AV15" s="45">
        <f>'1'!AV15</f>
        <v>9</v>
      </c>
      <c r="AW15" s="45">
        <f>'1'!AW15</f>
        <v>105</v>
      </c>
      <c r="AX15" s="45">
        <f>'1'!AX15</f>
        <v>32</v>
      </c>
      <c r="AY15" s="45">
        <f>'1'!AY15</f>
        <v>39</v>
      </c>
      <c r="AZ15" s="45">
        <f>'1'!AZ15</f>
        <v>191</v>
      </c>
      <c r="BA15" s="45">
        <f>'1'!BA15</f>
        <v>179</v>
      </c>
      <c r="BB15" s="45">
        <f>'1'!BB15</f>
        <v>168</v>
      </c>
      <c r="BC15" s="45">
        <f>'1'!BC15</f>
        <v>126</v>
      </c>
      <c r="BD15" s="75">
        <f>'1'!BD15</f>
        <v>41</v>
      </c>
      <c r="BE15" s="75">
        <f>'1'!BE15</f>
        <v>185</v>
      </c>
      <c r="BF15" s="75">
        <f>'1'!BF15</f>
        <v>107</v>
      </c>
      <c r="BG15" s="75">
        <f>'1'!BG15</f>
        <v>204</v>
      </c>
      <c r="BH15" s="75">
        <f>'1'!BH15</f>
        <v>15</v>
      </c>
      <c r="BI15" s="75">
        <f>'1'!BI15</f>
        <v>42</v>
      </c>
      <c r="BJ15" s="75">
        <f>'1'!BJ15</f>
        <v>113</v>
      </c>
      <c r="BK15" s="75">
        <f>'1'!BK15</f>
        <v>129</v>
      </c>
      <c r="BL15" s="75">
        <f>'1'!BL15</f>
        <v>130</v>
      </c>
      <c r="BM15" s="75">
        <f>'1'!BM15</f>
        <v>116</v>
      </c>
      <c r="BN15" s="75">
        <f>'1'!BN15</f>
        <v>202</v>
      </c>
      <c r="BO15" s="75">
        <f>'1'!BO15</f>
        <v>199</v>
      </c>
      <c r="BP15" s="75">
        <f>'1'!BP15</f>
        <v>180</v>
      </c>
      <c r="BQ15" s="75">
        <f>'1'!BQ15</f>
        <v>220</v>
      </c>
      <c r="BR15" s="75">
        <f>'1'!BR15</f>
        <v>155</v>
      </c>
      <c r="BS15" s="75">
        <f>'1'!BS15</f>
        <v>192</v>
      </c>
      <c r="BT15" s="93">
        <f>'1'!BT15</f>
        <v>162</v>
      </c>
      <c r="BU15" s="93">
        <f>'1'!BU15</f>
        <v>178</v>
      </c>
      <c r="BV15" s="94">
        <f>'1'!BV15</f>
        <v>221</v>
      </c>
      <c r="BW15" s="94">
        <f>'1'!BW15</f>
        <v>196</v>
      </c>
      <c r="BX15" s="94">
        <f>'1'!BX15</f>
        <v>33</v>
      </c>
      <c r="BY15" s="94">
        <f>'1'!BY15</f>
        <v>109</v>
      </c>
      <c r="BZ15" s="117">
        <f>'1'!BZ15</f>
        <v>119</v>
      </c>
      <c r="CA15" s="117">
        <f>'1'!CA15</f>
        <v>154</v>
      </c>
      <c r="CB15" s="117">
        <f>'1'!CB15</f>
        <v>186</v>
      </c>
      <c r="CC15" s="117">
        <f>'1'!CC15</f>
        <v>0</v>
      </c>
      <c r="CD15" s="117">
        <f>'1'!CD15</f>
        <v>0</v>
      </c>
      <c r="CE15" s="117">
        <f>'1'!CE15</f>
        <v>0</v>
      </c>
    </row>
    <row r="16" spans="1:85" ht="30.6" x14ac:dyDescent="0.2">
      <c r="A16" s="2">
        <v>1</v>
      </c>
      <c r="B16" s="2">
        <f>IF(D16="ЕП",IF((AE16=0),1,0),0)</f>
        <v>0</v>
      </c>
      <c r="D16" s="2" t="s">
        <v>6</v>
      </c>
      <c r="F16" s="33">
        <v>41310</v>
      </c>
      <c r="G16" s="33">
        <v>41306</v>
      </c>
      <c r="H16" s="1">
        <v>8</v>
      </c>
      <c r="I16" s="2" t="s">
        <v>89</v>
      </c>
      <c r="J16" s="2" t="s">
        <v>90</v>
      </c>
      <c r="L16" s="3">
        <v>9660</v>
      </c>
      <c r="M16" s="2" t="str">
        <f>IF(D16="ЕП","пп.7 п.8.8.2. части 8.8.","-")</f>
        <v>пп.7 п.8.8.2. части 8.8.</v>
      </c>
      <c r="T16" s="43">
        <v>165</v>
      </c>
      <c r="U16" s="2">
        <f>IF(D16="ЕП",1,0)</f>
        <v>1</v>
      </c>
      <c r="V16" s="3">
        <f>IF(D16="ЕП",L16,0)</f>
        <v>9660</v>
      </c>
      <c r="W16" s="3">
        <f>IF(D16="М",1,0)</f>
        <v>0</v>
      </c>
      <c r="X16" s="3">
        <f>IF(D16="М",L16,0)</f>
        <v>0</v>
      </c>
      <c r="Y16" s="5">
        <f t="shared" ref="Y16:Y36" si="3">IF(D16="ЗЦ",1,0)</f>
        <v>0</v>
      </c>
      <c r="Z16" s="3">
        <f t="shared" ref="Z16:Z36" si="4">IF(D16="ЗЦ",L16,0)</f>
        <v>0</v>
      </c>
      <c r="AA16" s="5">
        <f t="shared" ref="AA16:AA36" si="5">IF(D16="К",1,0)</f>
        <v>0</v>
      </c>
      <c r="AB16" s="3">
        <f t="shared" ref="AB16:AB36" si="6">IF(D16="К",L16,0)</f>
        <v>0</v>
      </c>
      <c r="AC16" s="5">
        <f t="shared" ref="AC16:AC36" si="7">IF(D16="А",1,0)</f>
        <v>0</v>
      </c>
      <c r="AD16" s="3">
        <f t="shared" ref="AD16:AD36" si="8">IF(D16="А",L16,0)</f>
        <v>0</v>
      </c>
      <c r="AE16" s="3">
        <f>SUM(AF16:DD16)</f>
        <v>9660</v>
      </c>
      <c r="AF16" s="2">
        <f>IF(AND(M16="пп.7 п.8.8.2. части 8.8.",T16=$AF$15),L16,0)</f>
        <v>0</v>
      </c>
      <c r="AG16" s="2">
        <f>IF(AND(M16="пп.7 п.8.8.2. части 8.8.",T16=$AG$15),L16,0)</f>
        <v>0</v>
      </c>
      <c r="AH16" s="2">
        <f>IF(AND(M16="пп.7 п.8.8.2. части 8.8.",T16=$AH$15),L16,0)</f>
        <v>0</v>
      </c>
      <c r="AI16" s="2">
        <f>IF(AND(M16="пп.7 п.8.8.2. части 8.8.",T16=$AI$15),L16,0)</f>
        <v>0</v>
      </c>
      <c r="AJ16" s="2">
        <f>IF(AND(M16="пп.7 п.8.8.2. части 8.8.",T16=$AJ$15),L16,0)</f>
        <v>0</v>
      </c>
      <c r="AK16" s="2">
        <f>IF(AND(M16="пп.7 п.8.8.2. части 8.8.",T16=$AK$15),L16,0)</f>
        <v>0</v>
      </c>
      <c r="AL16" s="2">
        <f>IF(AND(M16="пп.7 п.8.8.2. части 8.8.",T16=$AL$15),L16,0)</f>
        <v>0</v>
      </c>
      <c r="AM16" s="2">
        <f>IF(AND(M16="пп.7 п.8.8.2. части 8.8.",T16=$AM$15),L16,0)</f>
        <v>0</v>
      </c>
      <c r="AN16" s="2">
        <f>IF(AND(M16="пп.7 п.8.8.2. части 8.8.",T16=$AN$15),L16,0)</f>
        <v>0</v>
      </c>
      <c r="AO16" s="2">
        <f>IF(AND(M16="пп.7 п.8.8.2. части 8.8.",T16=$AO$15),L16,0)</f>
        <v>0</v>
      </c>
      <c r="AP16" s="2">
        <f>IF(AND(M16="пп.7 п.8.8.2. части 8.8.",T16=$AP$15),L16,0)</f>
        <v>9660</v>
      </c>
      <c r="AQ16" s="2">
        <f>IF(AND(M16="пп.7 п.8.8.2. части 8.8.",T16=$AQ$15),L16,0)</f>
        <v>0</v>
      </c>
      <c r="AR16" s="2">
        <f>IF(AND(M16="пп.7 п.8.8.2. части 8.8.",T16=$AR$15),L16,0)</f>
        <v>0</v>
      </c>
      <c r="AS16" s="2">
        <f>IF(AND(M16="пп.7 п.8.8.2. части 8.8.",T16=$AS$15),L16,0)</f>
        <v>0</v>
      </c>
      <c r="AT16" s="2">
        <f>IF(AND(M16="пп.7 п.8.8.2. части 8.8.",T16=$AT$15),L16,0)</f>
        <v>0</v>
      </c>
      <c r="AU16" s="2">
        <f>IF(AND(M16="пп.7 п.8.8.2. части 8.8.",T16=$AU$15),L16,0)</f>
        <v>0</v>
      </c>
      <c r="AV16" s="2">
        <f>IF(AND(M16="пп.7 п.8.8.2. части 8.8.",T16=$AV$15),L16,0)</f>
        <v>0</v>
      </c>
      <c r="AW16" s="2">
        <f>IF(AND(M16="пп.7 п.8.8.2. части 8.8.",T16=$AW$15),L16,0)</f>
        <v>0</v>
      </c>
      <c r="AX16" s="2">
        <f>IF(AND(M16="пп.7 п.8.8.2. части 8.8.",T16=$AX$15),L16,0)</f>
        <v>0</v>
      </c>
      <c r="AY16" s="2">
        <f>IF(AND(M16="пп.7 п.8.8.2. части 8.8.",T16=$AY$15),L16,0)</f>
        <v>0</v>
      </c>
      <c r="AZ16" s="2">
        <f>IF(AND(M16="пп.7 п.8.8.2. части 8.8.",T16=$AZ$15),L16,0)</f>
        <v>0</v>
      </c>
      <c r="BA16" s="2">
        <f>IF(AND(M16="пп.7 п.8.8.2. части 8.8.",T16=$BA$15),L16,0)</f>
        <v>0</v>
      </c>
      <c r="BB16" s="2">
        <f>IF(AND(M16="пп.7 п.8.8.2. части 8.8.",T16=$BB$15),L16,0)</f>
        <v>0</v>
      </c>
      <c r="BC16" s="2">
        <f>IF(AND(M16="пп.7 п.8.8.2. части 8.8.",T16=$BC$15),L16,0)</f>
        <v>0</v>
      </c>
      <c r="BD16" s="2">
        <f>IF(AND(M16="пп.7 п.8.8.2. части 8.8.",T16=$BD$15),L16,0)</f>
        <v>0</v>
      </c>
      <c r="BE16" s="2">
        <f>IF(AND(M16="пп.7 п.8.8.2. части 8.8.",T16=$BE$15),L16,0)</f>
        <v>0</v>
      </c>
      <c r="BF16" s="2">
        <f>IF(AND(M16="пп.7 п.8.8.2. части 8.8.",T16=$BF$15),L16,0)</f>
        <v>0</v>
      </c>
      <c r="BG16" s="2">
        <f>IF(AND(M16="пп.7 п.8.8.2. части 8.8.",T16=$BG$15),L16,0)</f>
        <v>0</v>
      </c>
      <c r="BH16" s="2">
        <f>IF(AND(M16="пп.7 п.8.8.2. части 8.8.",T16=$BH$15),L16,0)</f>
        <v>0</v>
      </c>
      <c r="BI16" s="2">
        <f>IF(AND(M16="пп.7 п.8.8.2. части 8.8.",T16=$BI$15),L16,0)</f>
        <v>0</v>
      </c>
      <c r="BJ16" s="2">
        <f>IF(AND(M16="пп.7 п.8.8.2. части 8.8.",T16=$BJ$15),L16,0)</f>
        <v>0</v>
      </c>
      <c r="BK16" s="2">
        <f>IF(AND(M16="пп.7 п.8.8.2. части 8.8.",T16=$BK$15),L16,0)</f>
        <v>0</v>
      </c>
      <c r="BL16" s="2">
        <f>IF(AND(M16="пп.7 п.8.8.2. части 8.8.",T16=$BL$15),L16,0)</f>
        <v>0</v>
      </c>
      <c r="BM16" s="2">
        <f>IF(AND(M16="пп.7 п.8.8.2. части 8.8.",T16=$BM$15),L16,0)</f>
        <v>0</v>
      </c>
      <c r="BN16" s="2">
        <f>IF(AND(M16="пп.7 п.8.8.2. части 8.8.",T16=$BN$15),L16,0)</f>
        <v>0</v>
      </c>
      <c r="BO16" s="2">
        <f>IF(AND(M16="пп.7 п.8.8.2. части 8.8.",T16=$BO$15),L16,0)</f>
        <v>0</v>
      </c>
      <c r="BP16" s="2">
        <f>IF(AND(M16="пп.7 п.8.8.2. части 8.8.",T16=$BP$15),L16,0)</f>
        <v>0</v>
      </c>
      <c r="BQ16" s="4">
        <f>IF(AND(M16="пп.7 п.8.8.2. части 8.8.",T16=$BQ$15),L16,0)</f>
        <v>0</v>
      </c>
      <c r="BR16" s="4">
        <f>IF(AND(M16="пп.7 п.8.8.2. части 8.8.",T16=$BR$15),L16,0)</f>
        <v>0</v>
      </c>
      <c r="BS16" s="4">
        <f>IF(AND(M16="пп.7 п.8.8.2. части 8.8.",T16=$BS$15),L16,0)</f>
        <v>0</v>
      </c>
      <c r="BT16" s="4">
        <f>IF(AND(M16="пп.7 п.8.8.2. части 8.8.",T16=$BT$15),L16,0)</f>
        <v>0</v>
      </c>
      <c r="BU16" s="4">
        <f>IF(AND(M16="пп.7 п.8.8.2. части 8.8.",T16=$BU$15),L16,0)</f>
        <v>0</v>
      </c>
      <c r="BV16" s="4">
        <f>IF(AND(M16="пп.7 п.8.8.2. части 8.8.",T16=$BV$15),L16,0)</f>
        <v>0</v>
      </c>
      <c r="BW16" s="4">
        <f>IF(AND(M16="пп.7 п.8.8.2. части 8.8.",T16=$BW$15),L16,0)</f>
        <v>0</v>
      </c>
      <c r="CB16" s="4">
        <f>IF(AND(M16="пп.7 п.8.8.2. части 8.8.",T16=$CB$15),L16,0)</f>
        <v>0</v>
      </c>
    </row>
    <row r="17" spans="1:80" ht="20.399999999999999" x14ac:dyDescent="0.2">
      <c r="A17" s="2">
        <v>1</v>
      </c>
      <c r="B17" s="2">
        <f t="shared" ref="B17:B33" si="9">IF(D17="ЕП",IF((AE17=0),1,0),0)</f>
        <v>0</v>
      </c>
      <c r="D17" s="2" t="s">
        <v>6</v>
      </c>
      <c r="F17" s="33">
        <v>41311</v>
      </c>
      <c r="G17" s="33">
        <v>41306</v>
      </c>
      <c r="H17" s="1">
        <v>3</v>
      </c>
      <c r="I17" s="2" t="s">
        <v>92</v>
      </c>
      <c r="J17" s="2" t="s">
        <v>93</v>
      </c>
      <c r="L17" s="3">
        <v>10000</v>
      </c>
      <c r="M17" s="2" t="str">
        <f t="shared" ref="M17:M75" si="10">IF(D17="ЕП","пп.7 п.8.8.2. части 8.8.","-")</f>
        <v>пп.7 п.8.8.2. части 8.8.</v>
      </c>
      <c r="T17" s="43">
        <v>202</v>
      </c>
      <c r="U17" s="2">
        <f t="shared" ref="U17:U36" si="11">IF(D17="ЕП",1,0)</f>
        <v>1</v>
      </c>
      <c r="V17" s="3">
        <f t="shared" ref="V17:V36" si="12">IF(D17="ЕП",L17,0)</f>
        <v>10000</v>
      </c>
      <c r="W17" s="3">
        <f t="shared" ref="W17:W36" si="13">IF(D17="М",1,0)</f>
        <v>0</v>
      </c>
      <c r="X17" s="3">
        <f t="shared" ref="X17:X36" si="14">IF(D17="М",L17,0)</f>
        <v>0</v>
      </c>
      <c r="Y17" s="5">
        <f t="shared" si="3"/>
        <v>0</v>
      </c>
      <c r="Z17" s="3">
        <f t="shared" si="4"/>
        <v>0</v>
      </c>
      <c r="AA17" s="5">
        <f t="shared" si="5"/>
        <v>0</v>
      </c>
      <c r="AB17" s="3">
        <f t="shared" si="6"/>
        <v>0</v>
      </c>
      <c r="AC17" s="5">
        <f t="shared" si="7"/>
        <v>0</v>
      </c>
      <c r="AD17" s="3">
        <f t="shared" si="8"/>
        <v>0</v>
      </c>
      <c r="AE17" s="3">
        <f t="shared" ref="AE17:AE36" si="15">SUM(AF17:DD17)</f>
        <v>10000</v>
      </c>
      <c r="AF17" s="2">
        <f>IF(AND(M17="пп.7 п.8.8.2. части 8.8.",T17=$AF$15),L17,0)</f>
        <v>0</v>
      </c>
      <c r="AG17" s="2">
        <f>IF(AND(M17="пп.7 п.8.8.2. части 8.8.",T17=$AG$15),L17,0)</f>
        <v>0</v>
      </c>
      <c r="AH17" s="2">
        <f>IF(AND(M17="пп.7 п.8.8.2. части 8.8.",T17=$AH$15),L17,0)</f>
        <v>0</v>
      </c>
      <c r="AI17" s="2">
        <f>IF(AND(M17="пп.7 п.8.8.2. части 8.8.",T17=$AI$15),L17,0)</f>
        <v>0</v>
      </c>
      <c r="AJ17" s="2">
        <f>IF(AND(M17="пп.7 п.8.8.2. части 8.8.",T17=$AJ$15),L17,0)</f>
        <v>0</v>
      </c>
      <c r="AK17" s="2">
        <f>IF(AND(M17="пп.7 п.8.8.2. части 8.8.",T17=$AK$15),L17,0)</f>
        <v>0</v>
      </c>
      <c r="AL17" s="2">
        <f>IF(AND(M17="пп.7 п.8.8.2. части 8.8.",T17=$AL$15),L17,0)</f>
        <v>0</v>
      </c>
      <c r="AM17" s="2">
        <f>IF(AND(M17="пп.7 п.8.8.2. части 8.8.",T17=$AM$15),L17,0)</f>
        <v>0</v>
      </c>
      <c r="AN17" s="2">
        <f>IF(AND(M17="пп.7 п.8.8.2. части 8.8.",T17=$AN$15),L17,0)</f>
        <v>0</v>
      </c>
      <c r="AO17" s="2">
        <f>IF(AND(M17="пп.7 п.8.8.2. части 8.8.",T17=$AO$15),L17,0)</f>
        <v>0</v>
      </c>
      <c r="AP17" s="2">
        <f>IF(AND(M17="пп.7 п.8.8.2. части 8.8.",T17=$AP$15),L17,0)</f>
        <v>0</v>
      </c>
      <c r="AQ17" s="2">
        <f>IF(AND(M17="пп.7 п.8.8.2. части 8.8.",T17=$AQ$15),L17,0)</f>
        <v>0</v>
      </c>
      <c r="AR17" s="2">
        <f>IF(AND(M17="пп.7 п.8.8.2. части 8.8.",T17=$AR$15),L17,0)</f>
        <v>0</v>
      </c>
      <c r="AS17" s="2">
        <f>IF(AND(M17="пп.7 п.8.8.2. части 8.8.",T17=$AS$15),L17,0)</f>
        <v>0</v>
      </c>
      <c r="AT17" s="2">
        <f>IF(AND(M17="пп.7 п.8.8.2. части 8.8.",T17=$AT$15),L17,0)</f>
        <v>0</v>
      </c>
      <c r="AU17" s="2">
        <f>IF(AND(M17="пп.7 п.8.8.2. части 8.8.",T17=$AU$15),L17,0)</f>
        <v>0</v>
      </c>
      <c r="AV17" s="2">
        <f>IF(AND(M17="пп.7 п.8.8.2. части 8.8.",T17=$AV$15),L17,0)</f>
        <v>0</v>
      </c>
      <c r="AW17" s="2">
        <f>IF(AND(M17="пп.7 п.8.8.2. части 8.8.",T17=$AW$15),L17,0)</f>
        <v>0</v>
      </c>
      <c r="AX17" s="2">
        <f>IF(AND(M17="пп.7 п.8.8.2. части 8.8.",T17=$AX$15),L17,0)</f>
        <v>0</v>
      </c>
      <c r="AY17" s="2">
        <f>IF(AND(M17="пп.7 п.8.8.2. части 8.8.",T17=$AY$15),L17,0)</f>
        <v>0</v>
      </c>
      <c r="AZ17" s="2">
        <f>IF(AND(M17="пп.7 п.8.8.2. части 8.8.",T17=$AZ$15),L17,0)</f>
        <v>0</v>
      </c>
      <c r="BA17" s="2">
        <f>IF(AND(M17="пп.7 п.8.8.2. части 8.8.",T17=$BA$15),L17,0)</f>
        <v>0</v>
      </c>
      <c r="BB17" s="2">
        <f>IF(AND(M17="пп.7 п.8.8.2. части 8.8.",T17=$BB$15),L17,0)</f>
        <v>0</v>
      </c>
      <c r="BC17" s="2">
        <f>IF(AND(M17="пп.7 п.8.8.2. части 8.8.",T17=$BC$15),L17,0)</f>
        <v>0</v>
      </c>
      <c r="BD17" s="2">
        <f>IF(AND(M17="пп.7 п.8.8.2. части 8.8.",T17=$BD$15),L17,0)</f>
        <v>0</v>
      </c>
      <c r="BE17" s="2">
        <f>IF(AND(M17="пп.7 п.8.8.2. части 8.8.",T17=$BE$15),L17,0)</f>
        <v>0</v>
      </c>
      <c r="BF17" s="2">
        <f>IF(AND(M17="пп.7 п.8.8.2. части 8.8.",T17=$BF$15),L17,0)</f>
        <v>0</v>
      </c>
      <c r="BG17" s="2">
        <f>IF(AND(M17="пп.7 п.8.8.2. части 8.8.",T17=$BG$15),L17,0)</f>
        <v>0</v>
      </c>
      <c r="BH17" s="2">
        <f>IF(AND(M17="пп.7 п.8.8.2. части 8.8.",T17=$BH$15),L17,0)</f>
        <v>0</v>
      </c>
      <c r="BI17" s="2">
        <f>IF(AND(M17="пп.7 п.8.8.2. части 8.8.",T17=$BI$15),L17,0)</f>
        <v>0</v>
      </c>
      <c r="BJ17" s="2">
        <f>IF(AND(M17="пп.7 п.8.8.2. части 8.8.",T17=$BJ$15),L17,0)</f>
        <v>0</v>
      </c>
      <c r="BK17" s="2">
        <f>IF(AND(M17="пп.7 п.8.8.2. части 8.8.",T17=$BK$15),L17,0)</f>
        <v>0</v>
      </c>
      <c r="BL17" s="2">
        <f>IF(AND(M17="пп.7 п.8.8.2. части 8.8.",T17=$BL$15),L17,0)</f>
        <v>0</v>
      </c>
      <c r="BM17" s="2">
        <f>IF(AND(M17="пп.7 п.8.8.2. части 8.8.",T17=$BM$15),L17,0)</f>
        <v>0</v>
      </c>
      <c r="BN17" s="2">
        <f>IF(AND(M17="пп.7 п.8.8.2. части 8.8.",T17=$BN$15),L17,0)</f>
        <v>10000</v>
      </c>
      <c r="BO17" s="2">
        <f>IF(AND(M17="пп.7 п.8.8.2. части 8.8.",T17=$BO$15),L17,0)</f>
        <v>0</v>
      </c>
      <c r="BP17" s="2">
        <f>IF(AND(M17="пп.7 п.8.8.2. части 8.8.",T17=$BP$15),L17,0)</f>
        <v>0</v>
      </c>
      <c r="BQ17" s="4">
        <f>IF(AND(M17="пп.7 п.8.8.2. части 8.8.",T17=$BQ$15),L17,0)</f>
        <v>0</v>
      </c>
      <c r="BR17" s="4">
        <f>IF(AND(M17="пп.7 п.8.8.2. части 8.8.",T17=$BR$15),L17,0)</f>
        <v>0</v>
      </c>
      <c r="BS17" s="4">
        <f t="shared" ref="BS17:BS36" si="16">IF(AND(M17="пп.7 п.8.8.2. части 8.8.",T17=$BS$15),L17,0)</f>
        <v>0</v>
      </c>
      <c r="BT17" s="4">
        <f t="shared" ref="BT17:BT36" si="17">IF(AND(M17="пп.7 п.8.8.2. части 8.8.",T17=$BT$15),L17,0)</f>
        <v>0</v>
      </c>
      <c r="BU17" s="4">
        <f t="shared" ref="BU17:BU79" si="18">IF(AND(M17="пп.7 п.8.8.2. части 8.8.",T17=$BU$15),L17,0)</f>
        <v>0</v>
      </c>
      <c r="BV17" s="4">
        <f t="shared" ref="BV17:BV79" si="19">IF(AND(M17="пп.7 п.8.8.2. части 8.8.",T17=$BV$15),L17,0)</f>
        <v>0</v>
      </c>
      <c r="BW17" s="4">
        <f t="shared" ref="BW17:BW79" si="20">IF(AND(M17="пп.7 п.8.8.2. части 8.8.",T17=$BW$15),L17,0)</f>
        <v>0</v>
      </c>
      <c r="CB17" s="4">
        <f t="shared" ref="CB17:CB80" si="21">IF(AND(M17="пп.7 п.8.8.2. части 8.8.",T17=$CB$15),L17,0)</f>
        <v>0</v>
      </c>
    </row>
    <row r="18" spans="1:80" ht="20.399999999999999" x14ac:dyDescent="0.2">
      <c r="A18" s="2">
        <v>1</v>
      </c>
      <c r="B18" s="2">
        <f t="shared" si="9"/>
        <v>0</v>
      </c>
      <c r="D18" s="2" t="s">
        <v>6</v>
      </c>
      <c r="F18" s="33">
        <v>41317</v>
      </c>
      <c r="G18" s="33">
        <v>41316</v>
      </c>
      <c r="H18" s="1">
        <v>9</v>
      </c>
      <c r="I18" s="2" t="s">
        <v>98</v>
      </c>
      <c r="J18" s="2" t="s">
        <v>99</v>
      </c>
      <c r="L18" s="3">
        <v>9675</v>
      </c>
      <c r="M18" s="2" t="str">
        <f t="shared" si="10"/>
        <v>пп.7 п.8.8.2. части 8.8.</v>
      </c>
      <c r="T18" s="43">
        <v>155</v>
      </c>
      <c r="U18" s="2">
        <f t="shared" si="11"/>
        <v>1</v>
      </c>
      <c r="V18" s="3">
        <f t="shared" si="12"/>
        <v>9675</v>
      </c>
      <c r="W18" s="3">
        <f t="shared" si="13"/>
        <v>0</v>
      </c>
      <c r="X18" s="3">
        <f t="shared" si="14"/>
        <v>0</v>
      </c>
      <c r="Y18" s="5">
        <f t="shared" si="3"/>
        <v>0</v>
      </c>
      <c r="Z18" s="3">
        <f t="shared" si="4"/>
        <v>0</v>
      </c>
      <c r="AA18" s="5">
        <f t="shared" si="5"/>
        <v>0</v>
      </c>
      <c r="AB18" s="3">
        <f t="shared" si="6"/>
        <v>0</v>
      </c>
      <c r="AC18" s="5">
        <f t="shared" si="7"/>
        <v>0</v>
      </c>
      <c r="AD18" s="3">
        <f t="shared" si="8"/>
        <v>0</v>
      </c>
      <c r="AE18" s="3">
        <f t="shared" si="15"/>
        <v>9675</v>
      </c>
      <c r="AF18" s="2">
        <f t="shared" ref="AF18:AF36" si="22">IF(AND(M18="пп.7 п.8.8.2. части 8.8.",T18=$AF$15),L18,0)</f>
        <v>0</v>
      </c>
      <c r="AG18" s="2">
        <f t="shared" ref="AG18:AG36" si="23">IF(AND(M18="пп.7 п.8.8.2. части 8.8.",T18=$AG$15),L18,0)</f>
        <v>0</v>
      </c>
      <c r="AH18" s="2">
        <f t="shared" ref="AH18:AH36" si="24">IF(AND(M18="пп.7 п.8.8.2. части 8.8.",T18=$AH$15),L18,0)</f>
        <v>0</v>
      </c>
      <c r="AI18" s="2">
        <f t="shared" ref="AI18:AI36" si="25">IF(AND(M18="пп.7 п.8.8.2. части 8.8.",T18=$AI$15),L18,0)</f>
        <v>0</v>
      </c>
      <c r="AJ18" s="2">
        <f t="shared" ref="AJ18:AJ36" si="26">IF(AND(M18="пп.7 п.8.8.2. части 8.8.",T18=$AJ$15),L18,0)</f>
        <v>0</v>
      </c>
      <c r="AK18" s="2">
        <f t="shared" ref="AK18:AK36" si="27">IF(AND(M18="пп.7 п.8.8.2. части 8.8.",T18=$AK$15),L18,0)</f>
        <v>0</v>
      </c>
      <c r="AL18" s="2">
        <f t="shared" ref="AL18:AL36" si="28">IF(AND(M18="пп.7 п.8.8.2. части 8.8.",T18=$AL$15),L18,0)</f>
        <v>0</v>
      </c>
      <c r="AM18" s="2">
        <f t="shared" ref="AM18:AM36" si="29">IF(AND(M18="пп.7 п.8.8.2. части 8.8.",T18=$AM$15),L18,0)</f>
        <v>0</v>
      </c>
      <c r="AN18" s="2">
        <f t="shared" ref="AN18:AN36" si="30">IF(AND(M18="пп.7 п.8.8.2. части 8.8.",T18=$AN$15),L18,0)</f>
        <v>0</v>
      </c>
      <c r="AO18" s="2">
        <f t="shared" ref="AO18:AO36" si="31">IF(AND(M18="пп.7 п.8.8.2. части 8.8.",T18=$AO$15),L18,0)</f>
        <v>0</v>
      </c>
      <c r="AP18" s="2">
        <f t="shared" ref="AP18:AP36" si="32">IF(AND(M18="пп.7 п.8.8.2. части 8.8.",T18=$AP$15),L18,0)</f>
        <v>0</v>
      </c>
      <c r="AQ18" s="2">
        <f t="shared" ref="AQ18:AQ36" si="33">IF(AND(M18="пп.7 п.8.8.2. части 8.8.",T18=$AQ$15),L18,0)</f>
        <v>0</v>
      </c>
      <c r="AR18" s="2">
        <f t="shared" ref="AR18:AR36" si="34">IF(AND(M18="пп.7 п.8.8.2. части 8.8.",T18=$AR$15),L18,0)</f>
        <v>0</v>
      </c>
      <c r="AS18" s="2">
        <f t="shared" ref="AS18:AS36" si="35">IF(AND(M18="пп.7 п.8.8.2. части 8.8.",T18=$AS$15),L18,0)</f>
        <v>0</v>
      </c>
      <c r="AT18" s="2">
        <f t="shared" ref="AT18:AT36" si="36">IF(AND(M18="пп.7 п.8.8.2. части 8.8.",T18=$AT$15),L18,0)</f>
        <v>0</v>
      </c>
      <c r="AU18" s="2">
        <f t="shared" ref="AU18:AU36" si="37">IF(AND(M18="пп.7 п.8.8.2. части 8.8.",T18=$AU$15),L18,0)</f>
        <v>0</v>
      </c>
      <c r="AV18" s="2">
        <f t="shared" ref="AV18:AV36" si="38">IF(AND(M18="пп.7 п.8.8.2. части 8.8.",T18=$AV$15),L18,0)</f>
        <v>0</v>
      </c>
      <c r="AW18" s="2">
        <f t="shared" ref="AW18:AW36" si="39">IF(AND(M18="пп.7 п.8.8.2. части 8.8.",T18=$AW$15),L18,0)</f>
        <v>0</v>
      </c>
      <c r="AX18" s="2">
        <f t="shared" ref="AX18:AX36" si="40">IF(AND(M18="пп.7 п.8.8.2. части 8.8.",T18=$AX$15),L18,0)</f>
        <v>0</v>
      </c>
      <c r="AY18" s="2">
        <f t="shared" ref="AY18:AY36" si="41">IF(AND(M18="пп.7 п.8.8.2. части 8.8.",T18=$AY$15),L18,0)</f>
        <v>0</v>
      </c>
      <c r="AZ18" s="2">
        <f t="shared" ref="AZ18:AZ36" si="42">IF(AND(M18="пп.7 п.8.8.2. части 8.8.",T18=$AZ$15),L18,0)</f>
        <v>0</v>
      </c>
      <c r="BA18" s="2">
        <f t="shared" ref="BA18:BA36" si="43">IF(AND(M18="пп.7 п.8.8.2. части 8.8.",T18=$BA$15),L18,0)</f>
        <v>0</v>
      </c>
      <c r="BB18" s="2">
        <f t="shared" ref="BB18:BB36" si="44">IF(AND(M18="пп.7 п.8.8.2. части 8.8.",T18=$BB$15),L18,0)</f>
        <v>0</v>
      </c>
      <c r="BC18" s="2">
        <f t="shared" ref="BC18:BC36" si="45">IF(AND(M18="пп.7 п.8.8.2. части 8.8.",T18=$BC$15),L18,0)</f>
        <v>0</v>
      </c>
      <c r="BD18" s="2">
        <f t="shared" ref="BD18:BD36" si="46">IF(AND(M18="пп.7 п.8.8.2. части 8.8.",T18=$BD$15),L18,0)</f>
        <v>0</v>
      </c>
      <c r="BE18" s="2">
        <f t="shared" ref="BE18:BE36" si="47">IF(AND(M18="пп.7 п.8.8.2. части 8.8.",T18=$BE$15),L18,0)</f>
        <v>0</v>
      </c>
      <c r="BF18" s="2">
        <f t="shared" ref="BF18:BF36" si="48">IF(AND(M18="пп.7 п.8.8.2. части 8.8.",T18=$BF$15),L18,0)</f>
        <v>0</v>
      </c>
      <c r="BG18" s="2">
        <f t="shared" ref="BG18:BG36" si="49">IF(AND(M18="пп.7 п.8.8.2. части 8.8.",T18=$BG$15),L18,0)</f>
        <v>0</v>
      </c>
      <c r="BH18" s="2">
        <f t="shared" ref="BH18:BH36" si="50">IF(AND(M18="пп.7 п.8.8.2. части 8.8.",T18=$BH$15),L18,0)</f>
        <v>0</v>
      </c>
      <c r="BI18" s="2">
        <f t="shared" ref="BI18:BI36" si="51">IF(AND(M18="пп.7 п.8.8.2. части 8.8.",T18=$BI$15),L18,0)</f>
        <v>0</v>
      </c>
      <c r="BJ18" s="2">
        <f t="shared" ref="BJ18:BJ36" si="52">IF(AND(M18="пп.7 п.8.8.2. части 8.8.",T18=$BJ$15),L18,0)</f>
        <v>0</v>
      </c>
      <c r="BK18" s="2">
        <f t="shared" ref="BK18:BK36" si="53">IF(AND(M18="пп.7 п.8.8.2. части 8.8.",T18=$BK$15),L18,0)</f>
        <v>0</v>
      </c>
      <c r="BL18" s="2">
        <f t="shared" ref="BL18:BL36" si="54">IF(AND(M18="пп.7 п.8.8.2. части 8.8.",T18=$BL$15),L18,0)</f>
        <v>0</v>
      </c>
      <c r="BM18" s="2">
        <f t="shared" ref="BM18:BM36" si="55">IF(AND(M18="пп.7 п.8.8.2. части 8.8.",T18=$BM$15),L18,0)</f>
        <v>0</v>
      </c>
      <c r="BN18" s="2">
        <f t="shared" ref="BN18:BN36" si="56">IF(AND(M18="пп.7 п.8.8.2. части 8.8.",T18=$BN$15),L18,0)</f>
        <v>0</v>
      </c>
      <c r="BO18" s="2">
        <f t="shared" ref="BO18:BO36" si="57">IF(AND(M18="пп.7 п.8.8.2. части 8.8.",T18=$BO$15),L18,0)</f>
        <v>0</v>
      </c>
      <c r="BP18" s="2">
        <f t="shared" ref="BP18:BP36" si="58">IF(AND(M18="пп.7 п.8.8.2. части 8.8.",T18=$BP$15),L18,0)</f>
        <v>0</v>
      </c>
      <c r="BQ18" s="4">
        <f t="shared" ref="BQ18:BQ36" si="59">IF(AND(M18="пп.7 п.8.8.2. части 8.8.",T18=$BQ$15),L18,0)</f>
        <v>0</v>
      </c>
      <c r="BR18" s="4">
        <f t="shared" ref="BR18:BR36" si="60">IF(AND(M18="пп.7 п.8.8.2. части 8.8.",T18=$BR$15),L18,0)</f>
        <v>9675</v>
      </c>
      <c r="BS18" s="4">
        <f t="shared" si="16"/>
        <v>0</v>
      </c>
      <c r="BT18" s="4">
        <f t="shared" si="17"/>
        <v>0</v>
      </c>
      <c r="BU18" s="4">
        <f t="shared" si="18"/>
        <v>0</v>
      </c>
      <c r="BV18" s="4">
        <f t="shared" si="19"/>
        <v>0</v>
      </c>
      <c r="BW18" s="4">
        <f t="shared" si="20"/>
        <v>0</v>
      </c>
      <c r="CB18" s="4">
        <f t="shared" si="21"/>
        <v>0</v>
      </c>
    </row>
    <row r="19" spans="1:80" x14ac:dyDescent="0.2">
      <c r="F19" s="33"/>
      <c r="G19" s="33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</row>
    <row r="20" spans="1:80" x14ac:dyDescent="0.2">
      <c r="F20" s="33"/>
      <c r="G20" s="33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</row>
    <row r="21" spans="1:80" x14ac:dyDescent="0.2">
      <c r="F21" s="33"/>
      <c r="G21" s="33"/>
      <c r="H21" s="74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</row>
    <row r="22" spans="1:80" x14ac:dyDescent="0.2">
      <c r="F22" s="33"/>
      <c r="G22" s="33"/>
      <c r="H22" s="74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</row>
    <row r="23" spans="1:80" x14ac:dyDescent="0.2">
      <c r="F23" s="33"/>
      <c r="G23" s="33"/>
      <c r="H23" s="74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</row>
    <row r="24" spans="1:80" x14ac:dyDescent="0.2">
      <c r="F24" s="33"/>
      <c r="G24" s="33"/>
      <c r="H24" s="74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</row>
    <row r="25" spans="1:80" x14ac:dyDescent="0.2">
      <c r="A25" s="124"/>
      <c r="F25" s="186"/>
      <c r="G25" s="186"/>
      <c r="H25" s="188"/>
      <c r="I25" s="124"/>
      <c r="U25" s="124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</row>
    <row r="26" spans="1:80" x14ac:dyDescent="0.2">
      <c r="A26" s="125"/>
      <c r="F26" s="187"/>
      <c r="G26" s="187"/>
      <c r="H26" s="189"/>
      <c r="I26" s="125"/>
      <c r="U26" s="125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</row>
    <row r="27" spans="1:80" x14ac:dyDescent="0.2">
      <c r="F27" s="33"/>
      <c r="G27" s="33"/>
      <c r="H27" s="74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</row>
    <row r="28" spans="1:80" x14ac:dyDescent="0.2">
      <c r="B28" s="64"/>
      <c r="C28" s="64"/>
      <c r="F28" s="33"/>
      <c r="G28" s="33"/>
      <c r="H28" s="74"/>
      <c r="AF28" s="60"/>
      <c r="AG28" s="60"/>
      <c r="AH28" s="60"/>
      <c r="AI28" s="60"/>
      <c r="AJ28" s="60"/>
      <c r="AK28" s="60"/>
      <c r="AL28" s="60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</row>
    <row r="29" spans="1:80" x14ac:dyDescent="0.2">
      <c r="B29" s="64"/>
      <c r="C29" s="64"/>
      <c r="F29" s="33"/>
      <c r="G29" s="33"/>
      <c r="H29" s="74"/>
      <c r="AF29" s="60"/>
      <c r="AG29" s="60"/>
      <c r="AH29" s="60"/>
      <c r="AI29" s="60"/>
      <c r="AJ29" s="60"/>
      <c r="AK29" s="60"/>
      <c r="AL29" s="60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</row>
    <row r="30" spans="1:80" x14ac:dyDescent="0.2">
      <c r="B30" s="64"/>
      <c r="C30" s="64"/>
      <c r="F30" s="33"/>
      <c r="G30" s="33"/>
      <c r="H30" s="74"/>
      <c r="AF30" s="60"/>
      <c r="AG30" s="60"/>
      <c r="AH30" s="60"/>
      <c r="AI30" s="60"/>
      <c r="AJ30" s="60"/>
      <c r="AK30" s="60"/>
      <c r="AL30" s="60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</row>
    <row r="31" spans="1:80" x14ac:dyDescent="0.2">
      <c r="F31" s="33"/>
      <c r="G31" s="33"/>
      <c r="H31" s="74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</row>
    <row r="32" spans="1:80" x14ac:dyDescent="0.2">
      <c r="F32" s="33"/>
      <c r="G32" s="33"/>
      <c r="H32" s="188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</row>
    <row r="33" spans="1:68" x14ac:dyDescent="0.2">
      <c r="F33" s="33"/>
      <c r="G33" s="33"/>
      <c r="H33" s="193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</row>
    <row r="34" spans="1:68" x14ac:dyDescent="0.2">
      <c r="F34" s="33"/>
      <c r="G34" s="33"/>
      <c r="H34" s="193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</row>
    <row r="35" spans="1:68" x14ac:dyDescent="0.2">
      <c r="F35" s="33"/>
      <c r="G35" s="33"/>
      <c r="H35" s="193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</row>
    <row r="36" spans="1:68" x14ac:dyDescent="0.2">
      <c r="F36" s="33"/>
      <c r="G36" s="33"/>
      <c r="H36" s="193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</row>
    <row r="37" spans="1:68" x14ac:dyDescent="0.2">
      <c r="F37" s="33"/>
      <c r="G37" s="33"/>
      <c r="H37" s="193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</row>
    <row r="38" spans="1:68" x14ac:dyDescent="0.2">
      <c r="F38" s="33"/>
      <c r="G38" s="33"/>
      <c r="H38" s="193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</row>
    <row r="39" spans="1:68" x14ac:dyDescent="0.2">
      <c r="F39" s="33"/>
      <c r="G39" s="33"/>
      <c r="H39" s="193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</row>
    <row r="40" spans="1:68" x14ac:dyDescent="0.2">
      <c r="F40" s="33"/>
      <c r="G40" s="33"/>
      <c r="H40" s="189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</row>
    <row r="41" spans="1:68" x14ac:dyDescent="0.2">
      <c r="F41" s="76"/>
      <c r="G41" s="76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</row>
    <row r="42" spans="1:68" x14ac:dyDescent="0.2">
      <c r="F42" s="76"/>
      <c r="G42" s="76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</row>
    <row r="43" spans="1:68" x14ac:dyDescent="0.2">
      <c r="F43" s="76"/>
      <c r="G43" s="76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</row>
    <row r="44" spans="1:68" x14ac:dyDescent="0.2">
      <c r="F44" s="76"/>
      <c r="G44" s="33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</row>
    <row r="45" spans="1:68" x14ac:dyDescent="0.2">
      <c r="F45" s="76"/>
      <c r="G45" s="76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</row>
    <row r="46" spans="1:68" x14ac:dyDescent="0.2">
      <c r="A46" s="124"/>
      <c r="D46" s="10"/>
      <c r="F46" s="133"/>
      <c r="G46" s="133"/>
      <c r="H46" s="126"/>
      <c r="I46" s="124"/>
      <c r="U46" s="124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</row>
    <row r="47" spans="1:68" x14ac:dyDescent="0.2">
      <c r="A47" s="132"/>
      <c r="D47" s="10"/>
      <c r="F47" s="134"/>
      <c r="G47" s="134"/>
      <c r="H47" s="127"/>
      <c r="I47" s="132"/>
      <c r="U47" s="13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</row>
    <row r="48" spans="1:68" x14ac:dyDescent="0.2">
      <c r="A48" s="132"/>
      <c r="D48" s="10"/>
      <c r="F48" s="134"/>
      <c r="G48" s="134"/>
      <c r="H48" s="127"/>
      <c r="I48" s="132"/>
      <c r="U48" s="13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</row>
    <row r="49" spans="1:68" x14ac:dyDescent="0.2">
      <c r="A49" s="132"/>
      <c r="D49" s="10"/>
      <c r="F49" s="134"/>
      <c r="G49" s="134"/>
      <c r="H49" s="127"/>
      <c r="I49" s="132"/>
      <c r="U49" s="13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</row>
    <row r="50" spans="1:68" x14ac:dyDescent="0.2">
      <c r="A50" s="132"/>
      <c r="D50" s="10"/>
      <c r="F50" s="134"/>
      <c r="G50" s="134"/>
      <c r="H50" s="127"/>
      <c r="I50" s="132"/>
      <c r="U50" s="13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</row>
    <row r="51" spans="1:68" x14ac:dyDescent="0.2">
      <c r="A51" s="132"/>
      <c r="D51" s="10"/>
      <c r="F51" s="134"/>
      <c r="G51" s="134"/>
      <c r="H51" s="127"/>
      <c r="I51" s="132"/>
      <c r="U51" s="13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</row>
    <row r="52" spans="1:68" x14ac:dyDescent="0.2">
      <c r="A52" s="125"/>
      <c r="D52" s="10"/>
      <c r="F52" s="135"/>
      <c r="G52" s="135"/>
      <c r="H52" s="128"/>
      <c r="I52" s="125"/>
      <c r="U52" s="125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</row>
    <row r="53" spans="1:68" x14ac:dyDescent="0.2">
      <c r="A53" s="124"/>
      <c r="F53" s="133"/>
      <c r="G53" s="133"/>
      <c r="H53" s="126"/>
      <c r="I53" s="124"/>
      <c r="U53" s="124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</row>
    <row r="54" spans="1:68" x14ac:dyDescent="0.2">
      <c r="A54" s="132"/>
      <c r="F54" s="134"/>
      <c r="G54" s="134"/>
      <c r="H54" s="127"/>
      <c r="I54" s="132"/>
      <c r="U54" s="13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</row>
    <row r="55" spans="1:68" x14ac:dyDescent="0.2">
      <c r="A55" s="125"/>
      <c r="F55" s="135"/>
      <c r="G55" s="135"/>
      <c r="H55" s="128"/>
      <c r="I55" s="125"/>
      <c r="U55" s="125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</row>
    <row r="56" spans="1:68" x14ac:dyDescent="0.2">
      <c r="F56" s="76"/>
      <c r="G56" s="76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</row>
    <row r="57" spans="1:68" x14ac:dyDescent="0.2">
      <c r="F57" s="76"/>
      <c r="G57" s="76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</row>
    <row r="58" spans="1:68" x14ac:dyDescent="0.2">
      <c r="F58" s="76"/>
      <c r="G58" s="76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</row>
    <row r="59" spans="1:68" x14ac:dyDescent="0.2">
      <c r="F59" s="76"/>
      <c r="G59" s="76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</row>
    <row r="60" spans="1:68" x14ac:dyDescent="0.2">
      <c r="F60" s="76"/>
      <c r="G60" s="76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</row>
    <row r="61" spans="1:68" x14ac:dyDescent="0.2">
      <c r="F61" s="76"/>
      <c r="G61" s="76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</row>
    <row r="62" spans="1:68" x14ac:dyDescent="0.2">
      <c r="G62" s="76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</row>
    <row r="63" spans="1:68" x14ac:dyDescent="0.2">
      <c r="G63" s="76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</row>
    <row r="64" spans="1:68" x14ac:dyDescent="0.2">
      <c r="G64" s="76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6:68" x14ac:dyDescent="0.2">
      <c r="G65" s="76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6:68" x14ac:dyDescent="0.2">
      <c r="G66" s="76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6:68" x14ac:dyDescent="0.2">
      <c r="G67" s="76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6:68" x14ac:dyDescent="0.2"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6:68" x14ac:dyDescent="0.2"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6:68" x14ac:dyDescent="0.2"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6:68" x14ac:dyDescent="0.2">
      <c r="F71" s="76"/>
      <c r="G71" s="76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6:68" x14ac:dyDescent="0.2">
      <c r="F72" s="76"/>
      <c r="G72" s="76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6:68" x14ac:dyDescent="0.2">
      <c r="F73" s="76"/>
      <c r="G73" s="76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6:68" x14ac:dyDescent="0.2">
      <c r="F74" s="76"/>
      <c r="G74" s="76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6:68" x14ac:dyDescent="0.2">
      <c r="F75" s="76"/>
      <c r="G75" s="76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6:68" x14ac:dyDescent="0.2"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6:68" x14ac:dyDescent="0.2"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6:68" x14ac:dyDescent="0.2"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6:68" x14ac:dyDescent="0.2"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6:68" x14ac:dyDescent="0.2"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58:68" x14ac:dyDescent="0.2"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58:68" x14ac:dyDescent="0.2"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58:68" x14ac:dyDescent="0.2"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58:68" x14ac:dyDescent="0.2"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58:68" x14ac:dyDescent="0.2"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58:68" x14ac:dyDescent="0.2"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58:68" x14ac:dyDescent="0.2"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58:68" x14ac:dyDescent="0.2"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58:68" x14ac:dyDescent="0.2"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58:68" x14ac:dyDescent="0.2"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58:68" x14ac:dyDescent="0.2"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58:68" x14ac:dyDescent="0.2"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58:68" x14ac:dyDescent="0.2"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58:68" x14ac:dyDescent="0.2"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58:68" x14ac:dyDescent="0.2"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58:68" x14ac:dyDescent="0.2"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58:68" x14ac:dyDescent="0.2"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58:68" x14ac:dyDescent="0.2"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58:68" x14ac:dyDescent="0.2"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58:68" x14ac:dyDescent="0.2"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58:68" x14ac:dyDescent="0.2"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58:68" x14ac:dyDescent="0.2"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58:68" x14ac:dyDescent="0.2"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58:68" x14ac:dyDescent="0.2"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58:68" x14ac:dyDescent="0.2"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58:68" x14ac:dyDescent="0.2"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58:68" x14ac:dyDescent="0.2"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58:68" x14ac:dyDescent="0.2"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58:68" x14ac:dyDescent="0.2"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58:68" x14ac:dyDescent="0.2"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58:68" x14ac:dyDescent="0.2"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58:68" x14ac:dyDescent="0.2"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58:68" x14ac:dyDescent="0.2"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58:68" x14ac:dyDescent="0.2"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58:68" x14ac:dyDescent="0.2"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58:68" x14ac:dyDescent="0.2"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58:68" x14ac:dyDescent="0.2"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58:68" x14ac:dyDescent="0.2"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58:68" x14ac:dyDescent="0.2"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58:68" x14ac:dyDescent="0.2"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58:68" x14ac:dyDescent="0.2"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58:68" x14ac:dyDescent="0.2"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58:68" x14ac:dyDescent="0.2"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58:68" x14ac:dyDescent="0.2"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58:68" x14ac:dyDescent="0.2"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58:68" x14ac:dyDescent="0.2"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58:68" x14ac:dyDescent="0.2"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58:68" x14ac:dyDescent="0.2"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58:68" x14ac:dyDescent="0.2"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58:68" x14ac:dyDescent="0.2"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58:68" x14ac:dyDescent="0.2"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58:68" x14ac:dyDescent="0.2"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58:68" x14ac:dyDescent="0.2"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58:68" x14ac:dyDescent="0.2"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58:68" x14ac:dyDescent="0.2"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58:68" x14ac:dyDescent="0.2"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58:68" x14ac:dyDescent="0.2"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58:68" x14ac:dyDescent="0.2"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58:68" x14ac:dyDescent="0.2"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58:68" x14ac:dyDescent="0.2"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58:68" x14ac:dyDescent="0.2"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58:68" x14ac:dyDescent="0.2"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58:68" x14ac:dyDescent="0.2"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58:68" x14ac:dyDescent="0.2"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21:80" x14ac:dyDescent="0.2"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21:80" x14ac:dyDescent="0.2"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21:80" x14ac:dyDescent="0.2"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21:80" x14ac:dyDescent="0.2"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21:80" x14ac:dyDescent="0.2"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21:80" x14ac:dyDescent="0.2"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21:80" x14ac:dyDescent="0.2"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21:80" x14ac:dyDescent="0.2"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21:80" x14ac:dyDescent="0.2"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21:80" x14ac:dyDescent="0.2"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21:80" x14ac:dyDescent="0.2">
      <c r="U155" s="2">
        <f t="shared" ref="U101:U164" si="61">IF(D155="ЕП",1,0)</f>
        <v>0</v>
      </c>
      <c r="V155" s="3">
        <f t="shared" ref="V101:V164" si="62">IF(D155="ЕП",L155,0)</f>
        <v>0</v>
      </c>
      <c r="W155" s="3">
        <f t="shared" ref="W101:W164" si="63">IF(D155="М",1,0)</f>
        <v>0</v>
      </c>
      <c r="X155" s="3">
        <f t="shared" ref="X101:X164" si="64">IF(D155="М",L155,0)</f>
        <v>0</v>
      </c>
      <c r="Y155" s="5">
        <f t="shared" ref="Y101:Y164" si="65">IF(D155="ЗЦ",1,0)</f>
        <v>0</v>
      </c>
      <c r="Z155" s="3">
        <f t="shared" ref="Z101:Z164" si="66">IF(D155="ЗЦ",L155,0)</f>
        <v>0</v>
      </c>
      <c r="AA155" s="5">
        <f t="shared" ref="AA101:AA164" si="67">IF(D155="К",1,0)</f>
        <v>0</v>
      </c>
      <c r="AB155" s="3">
        <f t="shared" ref="AB101:AB164" si="68">IF(D155="К",L155,0)</f>
        <v>0</v>
      </c>
      <c r="AC155" s="5">
        <f t="shared" ref="AC101:AC164" si="69">IF(D155="А",1,0)</f>
        <v>0</v>
      </c>
      <c r="AD155" s="3">
        <f t="shared" ref="AD101:AD164" si="70">IF(D155="А",L155,0)</f>
        <v>0</v>
      </c>
      <c r="AE155" s="3">
        <f t="shared" ref="AE101:AE164" si="71">SUM(AF155:DD155)</f>
        <v>0</v>
      </c>
      <c r="AF155" s="2">
        <f t="shared" ref="AF101:AF164" si="72">IF(AND(M155="пп.7 п.8.8.2. части 8.8.",T155=$AF$15),L155,0)</f>
        <v>0</v>
      </c>
      <c r="AG155" s="2">
        <f t="shared" ref="AG101:AG164" si="73">IF(AND(M155="пп.7 п.8.8.2. части 8.8.",T155=$AG$15),L155,0)</f>
        <v>0</v>
      </c>
      <c r="AH155" s="2">
        <f t="shared" ref="AH101:AH164" si="74">IF(AND(M155="пп.7 п.8.8.2. части 8.8.",T155=$AH$15),L155,0)</f>
        <v>0</v>
      </c>
      <c r="AI155" s="2">
        <f t="shared" ref="AI101:AI164" si="75">IF(AND(M155="пп.7 п.8.8.2. части 8.8.",T155=$AI$15),L155,0)</f>
        <v>0</v>
      </c>
      <c r="AJ155" s="2">
        <f t="shared" ref="AJ101:AJ164" si="76">IF(AND(M155="пп.7 п.8.8.2. части 8.8.",T155=$AJ$15),L155,0)</f>
        <v>0</v>
      </c>
      <c r="AK155" s="2">
        <f t="shared" ref="AK101:AK164" si="77">IF(AND(M155="пп.7 п.8.8.2. части 8.8.",T155=$AK$15),L155,0)</f>
        <v>0</v>
      </c>
      <c r="AL155" s="2">
        <f t="shared" ref="AL101:AL164" si="78">IF(AND(M155="пп.7 п.8.8.2. части 8.8.",T155=$AL$15),L155,0)</f>
        <v>0</v>
      </c>
      <c r="AM155" s="2">
        <f t="shared" ref="AM101:AM164" si="79">IF(AND(M155="пп.7 п.8.8.2. части 8.8.",T155=$AM$15),L155,0)</f>
        <v>0</v>
      </c>
      <c r="AN155" s="2">
        <f t="shared" ref="AN101:AN164" si="80">IF(AND(M155="пп.7 п.8.8.2. части 8.8.",T155=$AN$15),L155,0)</f>
        <v>0</v>
      </c>
      <c r="AO155" s="2">
        <f t="shared" ref="AO101:AO164" si="81">IF(AND(M155="пп.7 п.8.8.2. части 8.8.",T155=$AO$15),L155,0)</f>
        <v>0</v>
      </c>
      <c r="AP155" s="2">
        <f t="shared" ref="AP101:AP164" si="82">IF(AND(M155="пп.7 п.8.8.2. части 8.8.",T155=$AP$15),L155,0)</f>
        <v>0</v>
      </c>
      <c r="AQ155" s="2">
        <f t="shared" ref="AQ101:AQ164" si="83">IF(AND(M155="пп.7 п.8.8.2. части 8.8.",T155=$AQ$15),L155,0)</f>
        <v>0</v>
      </c>
      <c r="AR155" s="2">
        <f t="shared" ref="AR101:AR164" si="84">IF(AND(M155="пп.7 п.8.8.2. части 8.8.",T155=$AR$15),L155,0)</f>
        <v>0</v>
      </c>
      <c r="AS155" s="2">
        <f t="shared" ref="AS101:AS164" si="85">IF(AND(M155="пп.7 п.8.8.2. части 8.8.",T155=$AS$15),L155,0)</f>
        <v>0</v>
      </c>
      <c r="AT155" s="2">
        <f t="shared" ref="AT101:AT164" si="86">IF(AND(M155="пп.7 п.8.8.2. части 8.8.",T155=$AT$15),L155,0)</f>
        <v>0</v>
      </c>
      <c r="AU155" s="2">
        <f t="shared" ref="AU101:AU164" si="87">IF(AND(M155="пп.7 п.8.8.2. части 8.8.",T155=$AU$15),L155,0)</f>
        <v>0</v>
      </c>
      <c r="AV155" s="2">
        <f t="shared" ref="AV101:AV164" si="88">IF(AND(M155="пп.7 п.8.8.2. части 8.8.",T155=$AV$15),L155,0)</f>
        <v>0</v>
      </c>
      <c r="AW155" s="2">
        <f t="shared" ref="AW101:AW164" si="89">IF(AND(M155="пп.7 п.8.8.2. части 8.8.",T155=$AW$15),L155,0)</f>
        <v>0</v>
      </c>
      <c r="AX155" s="2">
        <f t="shared" ref="AX101:AX164" si="90">IF(AND(M155="пп.7 п.8.8.2. части 8.8.",T155=$AX$15),L155,0)</f>
        <v>0</v>
      </c>
      <c r="AY155" s="2">
        <f t="shared" ref="AY101:AY164" si="91">IF(AND(M155="пп.7 п.8.8.2. части 8.8.",T155=$AY$15),L155,0)</f>
        <v>0</v>
      </c>
      <c r="AZ155" s="2">
        <f t="shared" ref="AZ101:AZ164" si="92">IF(AND(M155="пп.7 п.8.8.2. части 8.8.",T155=$AZ$15),L155,0)</f>
        <v>0</v>
      </c>
      <c r="BA155" s="2">
        <f t="shared" ref="BA101:BA164" si="93">IF(AND(M155="пп.7 п.8.8.2. части 8.8.",T155=$BA$15),L155,0)</f>
        <v>0</v>
      </c>
      <c r="BB155" s="2">
        <f t="shared" ref="BB101:BB164" si="94">IF(AND(M155="пп.7 п.8.8.2. части 8.8.",T155=$BB$15),L155,0)</f>
        <v>0</v>
      </c>
      <c r="BC155" s="2">
        <f t="shared" ref="BC101:BC164" si="95">IF(AND(M155="пп.7 п.8.8.2. части 8.8.",T155=$BC$15),L155,0)</f>
        <v>0</v>
      </c>
      <c r="BD155" s="2">
        <f t="shared" ref="BD101:BD164" si="96">IF(AND(M155="пп.7 п.8.8.2. части 8.8.",T155=$BD$15),L155,0)</f>
        <v>0</v>
      </c>
      <c r="BE155" s="2">
        <f t="shared" ref="BE101:BE164" si="97">IF(AND(M155="пп.7 п.8.8.2. части 8.8.",T155=$BE$15),L155,0)</f>
        <v>0</v>
      </c>
      <c r="BF155" s="2">
        <f t="shared" ref="BF101:BF164" si="98">IF(AND(M155="пп.7 п.8.8.2. части 8.8.",T155=$BF$15),L155,0)</f>
        <v>0</v>
      </c>
      <c r="BG155" s="2">
        <f t="shared" ref="BG101:BG164" si="99">IF(AND(M155="пп.7 п.8.8.2. части 8.8.",T155=$BG$15),L155,0)</f>
        <v>0</v>
      </c>
      <c r="BH155" s="2">
        <f t="shared" ref="BH101:BH164" si="100">IF(AND(M155="пп.7 п.8.8.2. части 8.8.",T155=$BH$15),L155,0)</f>
        <v>0</v>
      </c>
      <c r="BI155" s="2">
        <f t="shared" ref="BI101:BI164" si="101">IF(AND(M155="пп.7 п.8.8.2. части 8.8.",T155=$BI$15),L155,0)</f>
        <v>0</v>
      </c>
      <c r="BJ155" s="2">
        <f t="shared" ref="BJ101:BJ164" si="102">IF(AND(M155="пп.7 п.8.8.2. части 8.8.",T155=$BJ$15),L155,0)</f>
        <v>0</v>
      </c>
      <c r="BK155" s="2">
        <f t="shared" ref="BK101:BK164" si="103">IF(AND(M155="пп.7 п.8.8.2. части 8.8.",T155=$BK$15),L155,0)</f>
        <v>0</v>
      </c>
      <c r="BL155" s="2">
        <f t="shared" ref="BL101:BL164" si="104">IF(AND(M155="пп.7 п.8.8.2. части 8.8.",T155=$BL$15),L155,0)</f>
        <v>0</v>
      </c>
      <c r="BM155" s="2">
        <f t="shared" ref="BM101:BM164" si="105">IF(AND(M155="пп.7 п.8.8.2. части 8.8.",T155=$BM$15),L155,0)</f>
        <v>0</v>
      </c>
      <c r="BN155" s="2">
        <f t="shared" ref="BN101:BN164" si="106">IF(AND(M155="пп.7 п.8.8.2. части 8.8.",T155=$BN$15),L155,0)</f>
        <v>0</v>
      </c>
      <c r="BO155" s="2">
        <f t="shared" ref="BO101:BO164" si="107">IF(AND(M155="пп.7 п.8.8.2. части 8.8.",T155=$BO$15),L155,0)</f>
        <v>0</v>
      </c>
      <c r="BP155" s="2">
        <f t="shared" ref="BP101:BP164" si="108">IF(AND(M155="пп.7 п.8.8.2. части 8.8.",T155=$BP$15),L155,0)</f>
        <v>0</v>
      </c>
      <c r="BQ155" s="4">
        <f t="shared" ref="BQ101:BQ164" si="109">IF(AND(M155="пп.7 п.8.8.2. части 8.8.",T155=$BQ$15),L155,0)</f>
        <v>0</v>
      </c>
      <c r="BR155" s="4">
        <f t="shared" ref="BR101:BR164" si="110">IF(AND(M155="пп.7 п.8.8.2. части 8.8.",T155=$BR$15),L155,0)</f>
        <v>0</v>
      </c>
      <c r="BS155" s="4">
        <f t="shared" ref="BS101:BS164" si="111">IF(AND(M155="пп.7 п.8.8.2. части 8.8.",T155=$BS$15),L155,0)</f>
        <v>0</v>
      </c>
      <c r="BT155" s="4">
        <f t="shared" ref="BT101:BT164" si="112">IF(AND(M155="пп.7 п.8.8.2. части 8.8.",T155=$BT$15),L155,0)</f>
        <v>0</v>
      </c>
      <c r="BU155" s="4">
        <f t="shared" ref="BU144:BU164" si="113">IF(AND(M155="пп.7 п.8.8.2. части 8.8.",T155=$BU$15),L155,0)</f>
        <v>0</v>
      </c>
      <c r="BV155" s="4">
        <f t="shared" ref="BV144:BV164" si="114">IF(AND(M155="пп.7 п.8.8.2. части 8.8.",T155=$BV$15),L155,0)</f>
        <v>0</v>
      </c>
      <c r="BW155" s="4">
        <f t="shared" ref="BW144:BW164" si="115">IF(AND(M155="пп.7 п.8.8.2. части 8.8.",T155=$BW$15),L155,0)</f>
        <v>0</v>
      </c>
      <c r="CB155" s="4">
        <f t="shared" ref="CB145:CB179" si="116">IF(AND(M155="пп.7 п.8.8.2. части 8.8.",T155=$CB$15),L155,0)</f>
        <v>0</v>
      </c>
    </row>
    <row r="156" spans="21:80" x14ac:dyDescent="0.2">
      <c r="U156" s="2">
        <f t="shared" si="61"/>
        <v>0</v>
      </c>
      <c r="V156" s="3">
        <f t="shared" si="62"/>
        <v>0</v>
      </c>
      <c r="W156" s="3">
        <f t="shared" si="63"/>
        <v>0</v>
      </c>
      <c r="X156" s="3">
        <f t="shared" si="64"/>
        <v>0</v>
      </c>
      <c r="Y156" s="5">
        <f t="shared" si="65"/>
        <v>0</v>
      </c>
      <c r="Z156" s="3">
        <f t="shared" si="66"/>
        <v>0</v>
      </c>
      <c r="AA156" s="5">
        <f t="shared" si="67"/>
        <v>0</v>
      </c>
      <c r="AB156" s="3">
        <f t="shared" si="68"/>
        <v>0</v>
      </c>
      <c r="AC156" s="5">
        <f t="shared" si="69"/>
        <v>0</v>
      </c>
      <c r="AD156" s="3">
        <f t="shared" si="70"/>
        <v>0</v>
      </c>
      <c r="AE156" s="3">
        <f t="shared" si="71"/>
        <v>0</v>
      </c>
      <c r="AF156" s="2">
        <f t="shared" si="72"/>
        <v>0</v>
      </c>
      <c r="AG156" s="2">
        <f t="shared" si="73"/>
        <v>0</v>
      </c>
      <c r="AH156" s="2">
        <f t="shared" si="74"/>
        <v>0</v>
      </c>
      <c r="AI156" s="2">
        <f t="shared" si="75"/>
        <v>0</v>
      </c>
      <c r="AJ156" s="2">
        <f t="shared" si="76"/>
        <v>0</v>
      </c>
      <c r="AK156" s="2">
        <f t="shared" si="77"/>
        <v>0</v>
      </c>
      <c r="AL156" s="2">
        <f t="shared" si="78"/>
        <v>0</v>
      </c>
      <c r="AM156" s="2">
        <f t="shared" si="79"/>
        <v>0</v>
      </c>
      <c r="AN156" s="2">
        <f t="shared" si="80"/>
        <v>0</v>
      </c>
      <c r="AO156" s="2">
        <f t="shared" si="81"/>
        <v>0</v>
      </c>
      <c r="AP156" s="2">
        <f t="shared" si="82"/>
        <v>0</v>
      </c>
      <c r="AQ156" s="2">
        <f t="shared" si="83"/>
        <v>0</v>
      </c>
      <c r="AR156" s="2">
        <f t="shared" si="84"/>
        <v>0</v>
      </c>
      <c r="AS156" s="2">
        <f t="shared" si="85"/>
        <v>0</v>
      </c>
      <c r="AT156" s="2">
        <f t="shared" si="86"/>
        <v>0</v>
      </c>
      <c r="AU156" s="2">
        <f t="shared" si="87"/>
        <v>0</v>
      </c>
      <c r="AV156" s="2">
        <f t="shared" si="88"/>
        <v>0</v>
      </c>
      <c r="AW156" s="2">
        <f t="shared" si="89"/>
        <v>0</v>
      </c>
      <c r="AX156" s="2">
        <f t="shared" si="90"/>
        <v>0</v>
      </c>
      <c r="AY156" s="2">
        <f t="shared" si="91"/>
        <v>0</v>
      </c>
      <c r="AZ156" s="2">
        <f t="shared" si="92"/>
        <v>0</v>
      </c>
      <c r="BA156" s="2">
        <f t="shared" si="93"/>
        <v>0</v>
      </c>
      <c r="BB156" s="2">
        <f t="shared" si="94"/>
        <v>0</v>
      </c>
      <c r="BC156" s="2">
        <f t="shared" si="95"/>
        <v>0</v>
      </c>
      <c r="BD156" s="2">
        <f t="shared" si="96"/>
        <v>0</v>
      </c>
      <c r="BE156" s="2">
        <f t="shared" si="97"/>
        <v>0</v>
      </c>
      <c r="BF156" s="2">
        <f t="shared" si="98"/>
        <v>0</v>
      </c>
      <c r="BG156" s="2">
        <f t="shared" si="99"/>
        <v>0</v>
      </c>
      <c r="BH156" s="2">
        <f t="shared" si="100"/>
        <v>0</v>
      </c>
      <c r="BI156" s="2">
        <f t="shared" si="101"/>
        <v>0</v>
      </c>
      <c r="BJ156" s="2">
        <f t="shared" si="102"/>
        <v>0</v>
      </c>
      <c r="BK156" s="2">
        <f t="shared" si="103"/>
        <v>0</v>
      </c>
      <c r="BL156" s="2">
        <f t="shared" si="104"/>
        <v>0</v>
      </c>
      <c r="BM156" s="2">
        <f t="shared" si="105"/>
        <v>0</v>
      </c>
      <c r="BN156" s="2">
        <f t="shared" si="106"/>
        <v>0</v>
      </c>
      <c r="BO156" s="2">
        <f t="shared" si="107"/>
        <v>0</v>
      </c>
      <c r="BP156" s="2">
        <f t="shared" si="108"/>
        <v>0</v>
      </c>
      <c r="BQ156" s="4">
        <f t="shared" si="109"/>
        <v>0</v>
      </c>
      <c r="BR156" s="4">
        <f t="shared" si="110"/>
        <v>0</v>
      </c>
      <c r="BS156" s="4">
        <f t="shared" si="111"/>
        <v>0</v>
      </c>
      <c r="BT156" s="4">
        <f t="shared" si="112"/>
        <v>0</v>
      </c>
      <c r="BU156" s="4">
        <f t="shared" si="113"/>
        <v>0</v>
      </c>
      <c r="BV156" s="4">
        <f t="shared" si="114"/>
        <v>0</v>
      </c>
      <c r="BW156" s="4">
        <f t="shared" si="115"/>
        <v>0</v>
      </c>
      <c r="CB156" s="4">
        <f t="shared" si="116"/>
        <v>0</v>
      </c>
    </row>
    <row r="157" spans="21:80" x14ac:dyDescent="0.2">
      <c r="U157" s="2">
        <f t="shared" si="61"/>
        <v>0</v>
      </c>
      <c r="V157" s="3">
        <f t="shared" si="62"/>
        <v>0</v>
      </c>
      <c r="W157" s="3">
        <f t="shared" si="63"/>
        <v>0</v>
      </c>
      <c r="X157" s="3">
        <f t="shared" si="64"/>
        <v>0</v>
      </c>
      <c r="Y157" s="5">
        <f t="shared" si="65"/>
        <v>0</v>
      </c>
      <c r="Z157" s="3">
        <f t="shared" si="66"/>
        <v>0</v>
      </c>
      <c r="AA157" s="5">
        <f t="shared" si="67"/>
        <v>0</v>
      </c>
      <c r="AB157" s="3">
        <f t="shared" si="68"/>
        <v>0</v>
      </c>
      <c r="AC157" s="5">
        <f t="shared" si="69"/>
        <v>0</v>
      </c>
      <c r="AD157" s="3">
        <f t="shared" si="70"/>
        <v>0</v>
      </c>
      <c r="AE157" s="3">
        <f t="shared" si="71"/>
        <v>0</v>
      </c>
      <c r="AF157" s="2">
        <f t="shared" si="72"/>
        <v>0</v>
      </c>
      <c r="AG157" s="2">
        <f t="shared" si="73"/>
        <v>0</v>
      </c>
      <c r="AH157" s="2">
        <f t="shared" si="74"/>
        <v>0</v>
      </c>
      <c r="AI157" s="2">
        <f t="shared" si="75"/>
        <v>0</v>
      </c>
      <c r="AJ157" s="2">
        <f t="shared" si="76"/>
        <v>0</v>
      </c>
      <c r="AK157" s="2">
        <f t="shared" si="77"/>
        <v>0</v>
      </c>
      <c r="AL157" s="2">
        <f t="shared" si="78"/>
        <v>0</v>
      </c>
      <c r="AM157" s="2">
        <f t="shared" si="79"/>
        <v>0</v>
      </c>
      <c r="AN157" s="2">
        <f t="shared" si="80"/>
        <v>0</v>
      </c>
      <c r="AO157" s="2">
        <f t="shared" si="81"/>
        <v>0</v>
      </c>
      <c r="AP157" s="2">
        <f t="shared" si="82"/>
        <v>0</v>
      </c>
      <c r="AQ157" s="2">
        <f t="shared" si="83"/>
        <v>0</v>
      </c>
      <c r="AR157" s="2">
        <f t="shared" si="84"/>
        <v>0</v>
      </c>
      <c r="AS157" s="2">
        <f t="shared" si="85"/>
        <v>0</v>
      </c>
      <c r="AT157" s="2">
        <f t="shared" si="86"/>
        <v>0</v>
      </c>
      <c r="AU157" s="2">
        <f t="shared" si="87"/>
        <v>0</v>
      </c>
      <c r="AV157" s="2">
        <f t="shared" si="88"/>
        <v>0</v>
      </c>
      <c r="AW157" s="2">
        <f t="shared" si="89"/>
        <v>0</v>
      </c>
      <c r="AX157" s="2">
        <f t="shared" si="90"/>
        <v>0</v>
      </c>
      <c r="AY157" s="2">
        <f t="shared" si="91"/>
        <v>0</v>
      </c>
      <c r="AZ157" s="2">
        <f t="shared" si="92"/>
        <v>0</v>
      </c>
      <c r="BA157" s="2">
        <f t="shared" si="93"/>
        <v>0</v>
      </c>
      <c r="BB157" s="2">
        <f t="shared" si="94"/>
        <v>0</v>
      </c>
      <c r="BC157" s="2">
        <f t="shared" si="95"/>
        <v>0</v>
      </c>
      <c r="BD157" s="2">
        <f t="shared" si="96"/>
        <v>0</v>
      </c>
      <c r="BE157" s="2">
        <f t="shared" si="97"/>
        <v>0</v>
      </c>
      <c r="BF157" s="2">
        <f t="shared" si="98"/>
        <v>0</v>
      </c>
      <c r="BG157" s="2">
        <f t="shared" si="99"/>
        <v>0</v>
      </c>
      <c r="BH157" s="2">
        <f t="shared" si="100"/>
        <v>0</v>
      </c>
      <c r="BI157" s="2">
        <f t="shared" si="101"/>
        <v>0</v>
      </c>
      <c r="BJ157" s="2">
        <f t="shared" si="102"/>
        <v>0</v>
      </c>
      <c r="BK157" s="2">
        <f t="shared" si="103"/>
        <v>0</v>
      </c>
      <c r="BL157" s="2">
        <f t="shared" si="104"/>
        <v>0</v>
      </c>
      <c r="BM157" s="2">
        <f t="shared" si="105"/>
        <v>0</v>
      </c>
      <c r="BN157" s="2">
        <f t="shared" si="106"/>
        <v>0</v>
      </c>
      <c r="BO157" s="2">
        <f t="shared" si="107"/>
        <v>0</v>
      </c>
      <c r="BP157" s="2">
        <f t="shared" si="108"/>
        <v>0</v>
      </c>
      <c r="BQ157" s="4">
        <f t="shared" si="109"/>
        <v>0</v>
      </c>
      <c r="BR157" s="4">
        <f t="shared" si="110"/>
        <v>0</v>
      </c>
      <c r="BS157" s="4">
        <f t="shared" si="111"/>
        <v>0</v>
      </c>
      <c r="BT157" s="4">
        <f t="shared" si="112"/>
        <v>0</v>
      </c>
      <c r="BU157" s="4">
        <f t="shared" si="113"/>
        <v>0</v>
      </c>
      <c r="BV157" s="4">
        <f t="shared" si="114"/>
        <v>0</v>
      </c>
      <c r="BW157" s="4">
        <f t="shared" si="115"/>
        <v>0</v>
      </c>
      <c r="CB157" s="4">
        <f t="shared" si="116"/>
        <v>0</v>
      </c>
    </row>
    <row r="158" spans="21:80" x14ac:dyDescent="0.2">
      <c r="U158" s="2">
        <f t="shared" si="61"/>
        <v>0</v>
      </c>
      <c r="V158" s="3">
        <f t="shared" si="62"/>
        <v>0</v>
      </c>
      <c r="W158" s="3">
        <f t="shared" si="63"/>
        <v>0</v>
      </c>
      <c r="X158" s="3">
        <f t="shared" si="64"/>
        <v>0</v>
      </c>
      <c r="Y158" s="5">
        <f t="shared" si="65"/>
        <v>0</v>
      </c>
      <c r="Z158" s="3">
        <f t="shared" si="66"/>
        <v>0</v>
      </c>
      <c r="AA158" s="5">
        <f t="shared" si="67"/>
        <v>0</v>
      </c>
      <c r="AB158" s="3">
        <f t="shared" si="68"/>
        <v>0</v>
      </c>
      <c r="AC158" s="5">
        <f t="shared" si="69"/>
        <v>0</v>
      </c>
      <c r="AD158" s="3">
        <f t="shared" si="70"/>
        <v>0</v>
      </c>
      <c r="AE158" s="3">
        <f t="shared" si="71"/>
        <v>0</v>
      </c>
      <c r="AF158" s="2">
        <f t="shared" si="72"/>
        <v>0</v>
      </c>
      <c r="AG158" s="2">
        <f t="shared" si="73"/>
        <v>0</v>
      </c>
      <c r="AH158" s="2">
        <f t="shared" si="74"/>
        <v>0</v>
      </c>
      <c r="AI158" s="2">
        <f t="shared" si="75"/>
        <v>0</v>
      </c>
      <c r="AJ158" s="2">
        <f t="shared" si="76"/>
        <v>0</v>
      </c>
      <c r="AK158" s="2">
        <f t="shared" si="77"/>
        <v>0</v>
      </c>
      <c r="AL158" s="2">
        <f t="shared" si="78"/>
        <v>0</v>
      </c>
      <c r="AM158" s="2">
        <f t="shared" si="79"/>
        <v>0</v>
      </c>
      <c r="AN158" s="2">
        <f t="shared" si="80"/>
        <v>0</v>
      </c>
      <c r="AO158" s="2">
        <f t="shared" si="81"/>
        <v>0</v>
      </c>
      <c r="AP158" s="2">
        <f t="shared" si="82"/>
        <v>0</v>
      </c>
      <c r="AQ158" s="2">
        <f t="shared" si="83"/>
        <v>0</v>
      </c>
      <c r="AR158" s="2">
        <f t="shared" si="84"/>
        <v>0</v>
      </c>
      <c r="AS158" s="2">
        <f t="shared" si="85"/>
        <v>0</v>
      </c>
      <c r="AT158" s="2">
        <f t="shared" si="86"/>
        <v>0</v>
      </c>
      <c r="AU158" s="2">
        <f t="shared" si="87"/>
        <v>0</v>
      </c>
      <c r="AV158" s="2">
        <f t="shared" si="88"/>
        <v>0</v>
      </c>
      <c r="AW158" s="2">
        <f t="shared" si="89"/>
        <v>0</v>
      </c>
      <c r="AX158" s="2">
        <f t="shared" si="90"/>
        <v>0</v>
      </c>
      <c r="AY158" s="2">
        <f t="shared" si="91"/>
        <v>0</v>
      </c>
      <c r="AZ158" s="2">
        <f t="shared" si="92"/>
        <v>0</v>
      </c>
      <c r="BA158" s="2">
        <f t="shared" si="93"/>
        <v>0</v>
      </c>
      <c r="BB158" s="2">
        <f t="shared" si="94"/>
        <v>0</v>
      </c>
      <c r="BC158" s="2">
        <f t="shared" si="95"/>
        <v>0</v>
      </c>
      <c r="BD158" s="2">
        <f t="shared" si="96"/>
        <v>0</v>
      </c>
      <c r="BE158" s="2">
        <f t="shared" si="97"/>
        <v>0</v>
      </c>
      <c r="BF158" s="2">
        <f t="shared" si="98"/>
        <v>0</v>
      </c>
      <c r="BG158" s="2">
        <f t="shared" si="99"/>
        <v>0</v>
      </c>
      <c r="BH158" s="2">
        <f t="shared" si="100"/>
        <v>0</v>
      </c>
      <c r="BI158" s="2">
        <f t="shared" si="101"/>
        <v>0</v>
      </c>
      <c r="BJ158" s="2">
        <f t="shared" si="102"/>
        <v>0</v>
      </c>
      <c r="BK158" s="2">
        <f t="shared" si="103"/>
        <v>0</v>
      </c>
      <c r="BL158" s="2">
        <f t="shared" si="104"/>
        <v>0</v>
      </c>
      <c r="BM158" s="2">
        <f t="shared" si="105"/>
        <v>0</v>
      </c>
      <c r="BN158" s="2">
        <f t="shared" si="106"/>
        <v>0</v>
      </c>
      <c r="BO158" s="2">
        <f t="shared" si="107"/>
        <v>0</v>
      </c>
      <c r="BP158" s="2">
        <f t="shared" si="108"/>
        <v>0</v>
      </c>
      <c r="BQ158" s="4">
        <f t="shared" si="109"/>
        <v>0</v>
      </c>
      <c r="BR158" s="4">
        <f t="shared" si="110"/>
        <v>0</v>
      </c>
      <c r="BS158" s="4">
        <f t="shared" si="111"/>
        <v>0</v>
      </c>
      <c r="BT158" s="4">
        <f t="shared" si="112"/>
        <v>0</v>
      </c>
      <c r="BU158" s="4">
        <f t="shared" si="113"/>
        <v>0</v>
      </c>
      <c r="BV158" s="4">
        <f t="shared" si="114"/>
        <v>0</v>
      </c>
      <c r="BW158" s="4">
        <f t="shared" si="115"/>
        <v>0</v>
      </c>
      <c r="CB158" s="4">
        <f t="shared" si="116"/>
        <v>0</v>
      </c>
    </row>
    <row r="159" spans="21:80" x14ac:dyDescent="0.2">
      <c r="U159" s="2">
        <f t="shared" si="61"/>
        <v>0</v>
      </c>
      <c r="V159" s="3">
        <f t="shared" si="62"/>
        <v>0</v>
      </c>
      <c r="W159" s="3">
        <f t="shared" si="63"/>
        <v>0</v>
      </c>
      <c r="X159" s="3">
        <f t="shared" si="64"/>
        <v>0</v>
      </c>
      <c r="Y159" s="5">
        <f t="shared" si="65"/>
        <v>0</v>
      </c>
      <c r="Z159" s="3">
        <f t="shared" si="66"/>
        <v>0</v>
      </c>
      <c r="AA159" s="5">
        <f t="shared" si="67"/>
        <v>0</v>
      </c>
      <c r="AB159" s="3">
        <f t="shared" si="68"/>
        <v>0</v>
      </c>
      <c r="AC159" s="5">
        <f t="shared" si="69"/>
        <v>0</v>
      </c>
      <c r="AD159" s="3">
        <f t="shared" si="70"/>
        <v>0</v>
      </c>
      <c r="AE159" s="3">
        <f t="shared" si="71"/>
        <v>0</v>
      </c>
      <c r="AF159" s="2">
        <f t="shared" si="72"/>
        <v>0</v>
      </c>
      <c r="AG159" s="2">
        <f t="shared" si="73"/>
        <v>0</v>
      </c>
      <c r="AH159" s="2">
        <f t="shared" si="74"/>
        <v>0</v>
      </c>
      <c r="AI159" s="2">
        <f t="shared" si="75"/>
        <v>0</v>
      </c>
      <c r="AJ159" s="2">
        <f t="shared" si="76"/>
        <v>0</v>
      </c>
      <c r="AK159" s="2">
        <f t="shared" si="77"/>
        <v>0</v>
      </c>
      <c r="AL159" s="2">
        <f t="shared" si="78"/>
        <v>0</v>
      </c>
      <c r="AM159" s="2">
        <f t="shared" si="79"/>
        <v>0</v>
      </c>
      <c r="AN159" s="2">
        <f t="shared" si="80"/>
        <v>0</v>
      </c>
      <c r="AO159" s="2">
        <f t="shared" si="81"/>
        <v>0</v>
      </c>
      <c r="AP159" s="2">
        <f t="shared" si="82"/>
        <v>0</v>
      </c>
      <c r="AQ159" s="2">
        <f t="shared" si="83"/>
        <v>0</v>
      </c>
      <c r="AR159" s="2">
        <f t="shared" si="84"/>
        <v>0</v>
      </c>
      <c r="AS159" s="2">
        <f t="shared" si="85"/>
        <v>0</v>
      </c>
      <c r="AT159" s="2">
        <f t="shared" si="86"/>
        <v>0</v>
      </c>
      <c r="AU159" s="2">
        <f t="shared" si="87"/>
        <v>0</v>
      </c>
      <c r="AV159" s="2">
        <f t="shared" si="88"/>
        <v>0</v>
      </c>
      <c r="AW159" s="2">
        <f t="shared" si="89"/>
        <v>0</v>
      </c>
      <c r="AX159" s="2">
        <f t="shared" si="90"/>
        <v>0</v>
      </c>
      <c r="AY159" s="2">
        <f t="shared" si="91"/>
        <v>0</v>
      </c>
      <c r="AZ159" s="2">
        <f t="shared" si="92"/>
        <v>0</v>
      </c>
      <c r="BA159" s="2">
        <f t="shared" si="93"/>
        <v>0</v>
      </c>
      <c r="BB159" s="2">
        <f t="shared" si="94"/>
        <v>0</v>
      </c>
      <c r="BC159" s="2">
        <f t="shared" si="95"/>
        <v>0</v>
      </c>
      <c r="BD159" s="2">
        <f t="shared" si="96"/>
        <v>0</v>
      </c>
      <c r="BE159" s="2">
        <f t="shared" si="97"/>
        <v>0</v>
      </c>
      <c r="BF159" s="2">
        <f t="shared" si="98"/>
        <v>0</v>
      </c>
      <c r="BG159" s="2">
        <f t="shared" si="99"/>
        <v>0</v>
      </c>
      <c r="BH159" s="2">
        <f t="shared" si="100"/>
        <v>0</v>
      </c>
      <c r="BI159" s="2">
        <f t="shared" si="101"/>
        <v>0</v>
      </c>
      <c r="BJ159" s="2">
        <f t="shared" si="102"/>
        <v>0</v>
      </c>
      <c r="BK159" s="2">
        <f t="shared" si="103"/>
        <v>0</v>
      </c>
      <c r="BL159" s="2">
        <f t="shared" si="104"/>
        <v>0</v>
      </c>
      <c r="BM159" s="2">
        <f t="shared" si="105"/>
        <v>0</v>
      </c>
      <c r="BN159" s="2">
        <f t="shared" si="106"/>
        <v>0</v>
      </c>
      <c r="BO159" s="2">
        <f t="shared" si="107"/>
        <v>0</v>
      </c>
      <c r="BP159" s="2">
        <f t="shared" si="108"/>
        <v>0</v>
      </c>
      <c r="BQ159" s="4">
        <f t="shared" si="109"/>
        <v>0</v>
      </c>
      <c r="BR159" s="4">
        <f t="shared" si="110"/>
        <v>0</v>
      </c>
      <c r="BS159" s="4">
        <f t="shared" si="111"/>
        <v>0</v>
      </c>
      <c r="BT159" s="4">
        <f t="shared" si="112"/>
        <v>0</v>
      </c>
      <c r="BU159" s="4">
        <f t="shared" si="113"/>
        <v>0</v>
      </c>
      <c r="BV159" s="4">
        <f t="shared" si="114"/>
        <v>0</v>
      </c>
      <c r="BW159" s="4">
        <f t="shared" si="115"/>
        <v>0</v>
      </c>
      <c r="CB159" s="4">
        <f t="shared" si="116"/>
        <v>0</v>
      </c>
    </row>
    <row r="160" spans="21:80" x14ac:dyDescent="0.2">
      <c r="U160" s="2">
        <f t="shared" si="61"/>
        <v>0</v>
      </c>
      <c r="V160" s="3">
        <f t="shared" si="62"/>
        <v>0</v>
      </c>
      <c r="W160" s="3">
        <f t="shared" si="63"/>
        <v>0</v>
      </c>
      <c r="X160" s="3">
        <f t="shared" si="64"/>
        <v>0</v>
      </c>
      <c r="Y160" s="5">
        <f t="shared" si="65"/>
        <v>0</v>
      </c>
      <c r="Z160" s="3">
        <f t="shared" si="66"/>
        <v>0</v>
      </c>
      <c r="AA160" s="5">
        <f t="shared" si="67"/>
        <v>0</v>
      </c>
      <c r="AB160" s="3">
        <f t="shared" si="68"/>
        <v>0</v>
      </c>
      <c r="AC160" s="5">
        <f t="shared" si="69"/>
        <v>0</v>
      </c>
      <c r="AD160" s="3">
        <f t="shared" si="70"/>
        <v>0</v>
      </c>
      <c r="AE160" s="3">
        <f t="shared" si="71"/>
        <v>0</v>
      </c>
      <c r="AF160" s="2">
        <f t="shared" si="72"/>
        <v>0</v>
      </c>
      <c r="AG160" s="2">
        <f t="shared" si="73"/>
        <v>0</v>
      </c>
      <c r="AH160" s="2">
        <f t="shared" si="74"/>
        <v>0</v>
      </c>
      <c r="AI160" s="2">
        <f t="shared" si="75"/>
        <v>0</v>
      </c>
      <c r="AJ160" s="2">
        <f t="shared" si="76"/>
        <v>0</v>
      </c>
      <c r="AK160" s="2">
        <f t="shared" si="77"/>
        <v>0</v>
      </c>
      <c r="AL160" s="2">
        <f t="shared" si="78"/>
        <v>0</v>
      </c>
      <c r="AM160" s="2">
        <f t="shared" si="79"/>
        <v>0</v>
      </c>
      <c r="AN160" s="2">
        <f t="shared" si="80"/>
        <v>0</v>
      </c>
      <c r="AO160" s="2">
        <f t="shared" si="81"/>
        <v>0</v>
      </c>
      <c r="AP160" s="2">
        <f t="shared" si="82"/>
        <v>0</v>
      </c>
      <c r="AQ160" s="2">
        <f t="shared" si="83"/>
        <v>0</v>
      </c>
      <c r="AR160" s="2">
        <f t="shared" si="84"/>
        <v>0</v>
      </c>
      <c r="AS160" s="2">
        <f t="shared" si="85"/>
        <v>0</v>
      </c>
      <c r="AT160" s="2">
        <f t="shared" si="86"/>
        <v>0</v>
      </c>
      <c r="AU160" s="2">
        <f t="shared" si="87"/>
        <v>0</v>
      </c>
      <c r="AV160" s="2">
        <f t="shared" si="88"/>
        <v>0</v>
      </c>
      <c r="AW160" s="2">
        <f t="shared" si="89"/>
        <v>0</v>
      </c>
      <c r="AX160" s="2">
        <f t="shared" si="90"/>
        <v>0</v>
      </c>
      <c r="AY160" s="2">
        <f t="shared" si="91"/>
        <v>0</v>
      </c>
      <c r="AZ160" s="2">
        <f t="shared" si="92"/>
        <v>0</v>
      </c>
      <c r="BA160" s="2">
        <f t="shared" si="93"/>
        <v>0</v>
      </c>
      <c r="BB160" s="2">
        <f t="shared" si="94"/>
        <v>0</v>
      </c>
      <c r="BC160" s="2">
        <f t="shared" si="95"/>
        <v>0</v>
      </c>
      <c r="BD160" s="2">
        <f t="shared" si="96"/>
        <v>0</v>
      </c>
      <c r="BE160" s="2">
        <f t="shared" si="97"/>
        <v>0</v>
      </c>
      <c r="BF160" s="2">
        <f t="shared" si="98"/>
        <v>0</v>
      </c>
      <c r="BG160" s="2">
        <f t="shared" si="99"/>
        <v>0</v>
      </c>
      <c r="BH160" s="2">
        <f t="shared" si="100"/>
        <v>0</v>
      </c>
      <c r="BI160" s="2">
        <f t="shared" si="101"/>
        <v>0</v>
      </c>
      <c r="BJ160" s="2">
        <f t="shared" si="102"/>
        <v>0</v>
      </c>
      <c r="BK160" s="2">
        <f t="shared" si="103"/>
        <v>0</v>
      </c>
      <c r="BL160" s="2">
        <f t="shared" si="104"/>
        <v>0</v>
      </c>
      <c r="BM160" s="2">
        <f t="shared" si="105"/>
        <v>0</v>
      </c>
      <c r="BN160" s="2">
        <f t="shared" si="106"/>
        <v>0</v>
      </c>
      <c r="BO160" s="2">
        <f t="shared" si="107"/>
        <v>0</v>
      </c>
      <c r="BP160" s="2">
        <f t="shared" si="108"/>
        <v>0</v>
      </c>
      <c r="BQ160" s="4">
        <f t="shared" si="109"/>
        <v>0</v>
      </c>
      <c r="BR160" s="4">
        <f t="shared" si="110"/>
        <v>0</v>
      </c>
      <c r="BS160" s="4">
        <f t="shared" si="111"/>
        <v>0</v>
      </c>
      <c r="BT160" s="4">
        <f t="shared" si="112"/>
        <v>0</v>
      </c>
      <c r="BU160" s="4">
        <f t="shared" si="113"/>
        <v>0</v>
      </c>
      <c r="BV160" s="4">
        <f t="shared" si="114"/>
        <v>0</v>
      </c>
      <c r="BW160" s="4">
        <f t="shared" si="115"/>
        <v>0</v>
      </c>
      <c r="CB160" s="4">
        <f t="shared" si="116"/>
        <v>0</v>
      </c>
    </row>
    <row r="161" spans="21:80" x14ac:dyDescent="0.2">
      <c r="U161" s="2">
        <f t="shared" si="61"/>
        <v>0</v>
      </c>
      <c r="V161" s="3">
        <f t="shared" si="62"/>
        <v>0</v>
      </c>
      <c r="W161" s="3">
        <f t="shared" si="63"/>
        <v>0</v>
      </c>
      <c r="X161" s="3">
        <f t="shared" si="64"/>
        <v>0</v>
      </c>
      <c r="Y161" s="5">
        <f t="shared" si="65"/>
        <v>0</v>
      </c>
      <c r="Z161" s="3">
        <f t="shared" si="66"/>
        <v>0</v>
      </c>
      <c r="AA161" s="5">
        <f t="shared" si="67"/>
        <v>0</v>
      </c>
      <c r="AB161" s="3">
        <f t="shared" si="68"/>
        <v>0</v>
      </c>
      <c r="AC161" s="5">
        <f t="shared" si="69"/>
        <v>0</v>
      </c>
      <c r="AD161" s="3">
        <f t="shared" si="70"/>
        <v>0</v>
      </c>
      <c r="AE161" s="3">
        <f t="shared" si="71"/>
        <v>0</v>
      </c>
      <c r="AF161" s="2">
        <f t="shared" si="72"/>
        <v>0</v>
      </c>
      <c r="AG161" s="2">
        <f t="shared" si="73"/>
        <v>0</v>
      </c>
      <c r="AH161" s="2">
        <f t="shared" si="74"/>
        <v>0</v>
      </c>
      <c r="AI161" s="2">
        <f t="shared" si="75"/>
        <v>0</v>
      </c>
      <c r="AJ161" s="2">
        <f t="shared" si="76"/>
        <v>0</v>
      </c>
      <c r="AK161" s="2">
        <f t="shared" si="77"/>
        <v>0</v>
      </c>
      <c r="AL161" s="2">
        <f t="shared" si="78"/>
        <v>0</v>
      </c>
      <c r="AM161" s="2">
        <f t="shared" si="79"/>
        <v>0</v>
      </c>
      <c r="AN161" s="2">
        <f t="shared" si="80"/>
        <v>0</v>
      </c>
      <c r="AO161" s="2">
        <f t="shared" si="81"/>
        <v>0</v>
      </c>
      <c r="AP161" s="2">
        <f t="shared" si="82"/>
        <v>0</v>
      </c>
      <c r="AQ161" s="2">
        <f t="shared" si="83"/>
        <v>0</v>
      </c>
      <c r="AR161" s="2">
        <f t="shared" si="84"/>
        <v>0</v>
      </c>
      <c r="AS161" s="2">
        <f t="shared" si="85"/>
        <v>0</v>
      </c>
      <c r="AT161" s="2">
        <f t="shared" si="86"/>
        <v>0</v>
      </c>
      <c r="AU161" s="2">
        <f t="shared" si="87"/>
        <v>0</v>
      </c>
      <c r="AV161" s="2">
        <f t="shared" si="88"/>
        <v>0</v>
      </c>
      <c r="AW161" s="2">
        <f t="shared" si="89"/>
        <v>0</v>
      </c>
      <c r="AX161" s="2">
        <f t="shared" si="90"/>
        <v>0</v>
      </c>
      <c r="AY161" s="2">
        <f t="shared" si="91"/>
        <v>0</v>
      </c>
      <c r="AZ161" s="2">
        <f t="shared" si="92"/>
        <v>0</v>
      </c>
      <c r="BA161" s="2">
        <f t="shared" si="93"/>
        <v>0</v>
      </c>
      <c r="BB161" s="2">
        <f t="shared" si="94"/>
        <v>0</v>
      </c>
      <c r="BC161" s="2">
        <f t="shared" si="95"/>
        <v>0</v>
      </c>
      <c r="BD161" s="2">
        <f t="shared" si="96"/>
        <v>0</v>
      </c>
      <c r="BE161" s="2">
        <f t="shared" si="97"/>
        <v>0</v>
      </c>
      <c r="BF161" s="2">
        <f t="shared" si="98"/>
        <v>0</v>
      </c>
      <c r="BG161" s="2">
        <f t="shared" si="99"/>
        <v>0</v>
      </c>
      <c r="BH161" s="2">
        <f t="shared" si="100"/>
        <v>0</v>
      </c>
      <c r="BI161" s="2">
        <f t="shared" si="101"/>
        <v>0</v>
      </c>
      <c r="BJ161" s="2">
        <f t="shared" si="102"/>
        <v>0</v>
      </c>
      <c r="BK161" s="2">
        <f t="shared" si="103"/>
        <v>0</v>
      </c>
      <c r="BL161" s="2">
        <f t="shared" si="104"/>
        <v>0</v>
      </c>
      <c r="BM161" s="2">
        <f t="shared" si="105"/>
        <v>0</v>
      </c>
      <c r="BN161" s="2">
        <f t="shared" si="106"/>
        <v>0</v>
      </c>
      <c r="BO161" s="2">
        <f t="shared" si="107"/>
        <v>0</v>
      </c>
      <c r="BP161" s="2">
        <f t="shared" si="108"/>
        <v>0</v>
      </c>
      <c r="BQ161" s="4">
        <f t="shared" si="109"/>
        <v>0</v>
      </c>
      <c r="BR161" s="4">
        <f t="shared" si="110"/>
        <v>0</v>
      </c>
      <c r="BS161" s="4">
        <f t="shared" si="111"/>
        <v>0</v>
      </c>
      <c r="BT161" s="4">
        <f t="shared" si="112"/>
        <v>0</v>
      </c>
      <c r="BU161" s="4">
        <f t="shared" si="113"/>
        <v>0</v>
      </c>
      <c r="BV161" s="4">
        <f t="shared" si="114"/>
        <v>0</v>
      </c>
      <c r="BW161" s="4">
        <f t="shared" si="115"/>
        <v>0</v>
      </c>
      <c r="CB161" s="4">
        <f t="shared" si="116"/>
        <v>0</v>
      </c>
    </row>
    <row r="162" spans="21:80" x14ac:dyDescent="0.2">
      <c r="U162" s="2">
        <f t="shared" si="61"/>
        <v>0</v>
      </c>
      <c r="V162" s="3">
        <f t="shared" si="62"/>
        <v>0</v>
      </c>
      <c r="W162" s="3">
        <f t="shared" si="63"/>
        <v>0</v>
      </c>
      <c r="X162" s="3">
        <f t="shared" si="64"/>
        <v>0</v>
      </c>
      <c r="Y162" s="5">
        <f t="shared" si="65"/>
        <v>0</v>
      </c>
      <c r="Z162" s="3">
        <f t="shared" si="66"/>
        <v>0</v>
      </c>
      <c r="AA162" s="5">
        <f t="shared" si="67"/>
        <v>0</v>
      </c>
      <c r="AB162" s="3">
        <f t="shared" si="68"/>
        <v>0</v>
      </c>
      <c r="AC162" s="5">
        <f t="shared" si="69"/>
        <v>0</v>
      </c>
      <c r="AD162" s="3">
        <f t="shared" si="70"/>
        <v>0</v>
      </c>
      <c r="AE162" s="3">
        <f t="shared" si="71"/>
        <v>0</v>
      </c>
      <c r="AF162" s="2">
        <f t="shared" si="72"/>
        <v>0</v>
      </c>
      <c r="AG162" s="2">
        <f t="shared" si="73"/>
        <v>0</v>
      </c>
      <c r="AH162" s="2">
        <f t="shared" si="74"/>
        <v>0</v>
      </c>
      <c r="AI162" s="2">
        <f t="shared" si="75"/>
        <v>0</v>
      </c>
      <c r="AJ162" s="2">
        <f t="shared" si="76"/>
        <v>0</v>
      </c>
      <c r="AK162" s="2">
        <f t="shared" si="77"/>
        <v>0</v>
      </c>
      <c r="AL162" s="2">
        <f t="shared" si="78"/>
        <v>0</v>
      </c>
      <c r="AM162" s="2">
        <f t="shared" si="79"/>
        <v>0</v>
      </c>
      <c r="AN162" s="2">
        <f t="shared" si="80"/>
        <v>0</v>
      </c>
      <c r="AO162" s="2">
        <f t="shared" si="81"/>
        <v>0</v>
      </c>
      <c r="AP162" s="2">
        <f t="shared" si="82"/>
        <v>0</v>
      </c>
      <c r="AQ162" s="2">
        <f t="shared" si="83"/>
        <v>0</v>
      </c>
      <c r="AR162" s="2">
        <f t="shared" si="84"/>
        <v>0</v>
      </c>
      <c r="AS162" s="2">
        <f t="shared" si="85"/>
        <v>0</v>
      </c>
      <c r="AT162" s="2">
        <f t="shared" si="86"/>
        <v>0</v>
      </c>
      <c r="AU162" s="2">
        <f t="shared" si="87"/>
        <v>0</v>
      </c>
      <c r="AV162" s="2">
        <f t="shared" si="88"/>
        <v>0</v>
      </c>
      <c r="AW162" s="2">
        <f t="shared" si="89"/>
        <v>0</v>
      </c>
      <c r="AX162" s="2">
        <f t="shared" si="90"/>
        <v>0</v>
      </c>
      <c r="AY162" s="2">
        <f t="shared" si="91"/>
        <v>0</v>
      </c>
      <c r="AZ162" s="2">
        <f t="shared" si="92"/>
        <v>0</v>
      </c>
      <c r="BA162" s="2">
        <f t="shared" si="93"/>
        <v>0</v>
      </c>
      <c r="BB162" s="2">
        <f t="shared" si="94"/>
        <v>0</v>
      </c>
      <c r="BC162" s="2">
        <f t="shared" si="95"/>
        <v>0</v>
      </c>
      <c r="BD162" s="2">
        <f t="shared" si="96"/>
        <v>0</v>
      </c>
      <c r="BE162" s="2">
        <f t="shared" si="97"/>
        <v>0</v>
      </c>
      <c r="BF162" s="2">
        <f t="shared" si="98"/>
        <v>0</v>
      </c>
      <c r="BG162" s="2">
        <f t="shared" si="99"/>
        <v>0</v>
      </c>
      <c r="BH162" s="2">
        <f t="shared" si="100"/>
        <v>0</v>
      </c>
      <c r="BI162" s="2">
        <f t="shared" si="101"/>
        <v>0</v>
      </c>
      <c r="BJ162" s="2">
        <f t="shared" si="102"/>
        <v>0</v>
      </c>
      <c r="BK162" s="2">
        <f t="shared" si="103"/>
        <v>0</v>
      </c>
      <c r="BL162" s="2">
        <f t="shared" si="104"/>
        <v>0</v>
      </c>
      <c r="BM162" s="2">
        <f t="shared" si="105"/>
        <v>0</v>
      </c>
      <c r="BN162" s="2">
        <f t="shared" si="106"/>
        <v>0</v>
      </c>
      <c r="BO162" s="2">
        <f t="shared" si="107"/>
        <v>0</v>
      </c>
      <c r="BP162" s="2">
        <f t="shared" si="108"/>
        <v>0</v>
      </c>
      <c r="BQ162" s="4">
        <f t="shared" si="109"/>
        <v>0</v>
      </c>
      <c r="BR162" s="4">
        <f t="shared" si="110"/>
        <v>0</v>
      </c>
      <c r="BS162" s="4">
        <f t="shared" si="111"/>
        <v>0</v>
      </c>
      <c r="BT162" s="4">
        <f t="shared" si="112"/>
        <v>0</v>
      </c>
      <c r="BU162" s="4">
        <f t="shared" si="113"/>
        <v>0</v>
      </c>
      <c r="BV162" s="4">
        <f t="shared" si="114"/>
        <v>0</v>
      </c>
      <c r="BW162" s="4">
        <f t="shared" si="115"/>
        <v>0</v>
      </c>
      <c r="CB162" s="4">
        <f t="shared" si="116"/>
        <v>0</v>
      </c>
    </row>
    <row r="163" spans="21:80" x14ac:dyDescent="0.2">
      <c r="U163" s="2">
        <f t="shared" si="61"/>
        <v>0</v>
      </c>
      <c r="V163" s="3">
        <f t="shared" si="62"/>
        <v>0</v>
      </c>
      <c r="W163" s="3">
        <f t="shared" si="63"/>
        <v>0</v>
      </c>
      <c r="X163" s="3">
        <f t="shared" si="64"/>
        <v>0</v>
      </c>
      <c r="Y163" s="5">
        <f t="shared" si="65"/>
        <v>0</v>
      </c>
      <c r="Z163" s="3">
        <f t="shared" si="66"/>
        <v>0</v>
      </c>
      <c r="AA163" s="5">
        <f t="shared" si="67"/>
        <v>0</v>
      </c>
      <c r="AB163" s="3">
        <f t="shared" si="68"/>
        <v>0</v>
      </c>
      <c r="AC163" s="5">
        <f t="shared" si="69"/>
        <v>0</v>
      </c>
      <c r="AD163" s="3">
        <f t="shared" si="70"/>
        <v>0</v>
      </c>
      <c r="AE163" s="3">
        <f t="shared" si="71"/>
        <v>0</v>
      </c>
      <c r="AF163" s="2">
        <f t="shared" si="72"/>
        <v>0</v>
      </c>
      <c r="AG163" s="2">
        <f t="shared" si="73"/>
        <v>0</v>
      </c>
      <c r="AH163" s="2">
        <f t="shared" si="74"/>
        <v>0</v>
      </c>
      <c r="AI163" s="2">
        <f t="shared" si="75"/>
        <v>0</v>
      </c>
      <c r="AJ163" s="2">
        <f t="shared" si="76"/>
        <v>0</v>
      </c>
      <c r="AK163" s="2">
        <f t="shared" si="77"/>
        <v>0</v>
      </c>
      <c r="AL163" s="2">
        <f t="shared" si="78"/>
        <v>0</v>
      </c>
      <c r="AM163" s="2">
        <f t="shared" si="79"/>
        <v>0</v>
      </c>
      <c r="AN163" s="2">
        <f t="shared" si="80"/>
        <v>0</v>
      </c>
      <c r="AO163" s="2">
        <f t="shared" si="81"/>
        <v>0</v>
      </c>
      <c r="AP163" s="2">
        <f t="shared" si="82"/>
        <v>0</v>
      </c>
      <c r="AQ163" s="2">
        <f t="shared" si="83"/>
        <v>0</v>
      </c>
      <c r="AR163" s="2">
        <f t="shared" si="84"/>
        <v>0</v>
      </c>
      <c r="AS163" s="2">
        <f t="shared" si="85"/>
        <v>0</v>
      </c>
      <c r="AT163" s="2">
        <f t="shared" si="86"/>
        <v>0</v>
      </c>
      <c r="AU163" s="2">
        <f t="shared" si="87"/>
        <v>0</v>
      </c>
      <c r="AV163" s="2">
        <f t="shared" si="88"/>
        <v>0</v>
      </c>
      <c r="AW163" s="2">
        <f t="shared" si="89"/>
        <v>0</v>
      </c>
      <c r="AX163" s="2">
        <f t="shared" si="90"/>
        <v>0</v>
      </c>
      <c r="AY163" s="2">
        <f t="shared" si="91"/>
        <v>0</v>
      </c>
      <c r="AZ163" s="2">
        <f t="shared" si="92"/>
        <v>0</v>
      </c>
      <c r="BA163" s="2">
        <f t="shared" si="93"/>
        <v>0</v>
      </c>
      <c r="BB163" s="2">
        <f t="shared" si="94"/>
        <v>0</v>
      </c>
      <c r="BC163" s="2">
        <f t="shared" si="95"/>
        <v>0</v>
      </c>
      <c r="BD163" s="2">
        <f t="shared" si="96"/>
        <v>0</v>
      </c>
      <c r="BE163" s="2">
        <f t="shared" si="97"/>
        <v>0</v>
      </c>
      <c r="BF163" s="2">
        <f t="shared" si="98"/>
        <v>0</v>
      </c>
      <c r="BG163" s="2">
        <f t="shared" si="99"/>
        <v>0</v>
      </c>
      <c r="BH163" s="2">
        <f t="shared" si="100"/>
        <v>0</v>
      </c>
      <c r="BI163" s="2">
        <f t="shared" si="101"/>
        <v>0</v>
      </c>
      <c r="BJ163" s="2">
        <f t="shared" si="102"/>
        <v>0</v>
      </c>
      <c r="BK163" s="2">
        <f t="shared" si="103"/>
        <v>0</v>
      </c>
      <c r="BL163" s="2">
        <f t="shared" si="104"/>
        <v>0</v>
      </c>
      <c r="BM163" s="2">
        <f t="shared" si="105"/>
        <v>0</v>
      </c>
      <c r="BN163" s="2">
        <f t="shared" si="106"/>
        <v>0</v>
      </c>
      <c r="BO163" s="2">
        <f t="shared" si="107"/>
        <v>0</v>
      </c>
      <c r="BP163" s="2">
        <f t="shared" si="108"/>
        <v>0</v>
      </c>
      <c r="BQ163" s="4">
        <f t="shared" si="109"/>
        <v>0</v>
      </c>
      <c r="BR163" s="4">
        <f t="shared" si="110"/>
        <v>0</v>
      </c>
      <c r="BS163" s="4">
        <f t="shared" si="111"/>
        <v>0</v>
      </c>
      <c r="BT163" s="4">
        <f t="shared" si="112"/>
        <v>0</v>
      </c>
      <c r="BU163" s="4">
        <f t="shared" si="113"/>
        <v>0</v>
      </c>
      <c r="BV163" s="4">
        <f t="shared" si="114"/>
        <v>0</v>
      </c>
      <c r="BW163" s="4">
        <f t="shared" si="115"/>
        <v>0</v>
      </c>
      <c r="CB163" s="4">
        <f t="shared" si="116"/>
        <v>0</v>
      </c>
    </row>
    <row r="164" spans="21:80" x14ac:dyDescent="0.2">
      <c r="U164" s="2">
        <f t="shared" si="61"/>
        <v>0</v>
      </c>
      <c r="V164" s="3">
        <f t="shared" si="62"/>
        <v>0</v>
      </c>
      <c r="W164" s="3">
        <f t="shared" si="63"/>
        <v>0</v>
      </c>
      <c r="X164" s="3">
        <f t="shared" si="64"/>
        <v>0</v>
      </c>
      <c r="Y164" s="5">
        <f t="shared" si="65"/>
        <v>0</v>
      </c>
      <c r="Z164" s="3">
        <f t="shared" si="66"/>
        <v>0</v>
      </c>
      <c r="AA164" s="5">
        <f t="shared" si="67"/>
        <v>0</v>
      </c>
      <c r="AB164" s="3">
        <f t="shared" si="68"/>
        <v>0</v>
      </c>
      <c r="AC164" s="5">
        <f t="shared" si="69"/>
        <v>0</v>
      </c>
      <c r="AD164" s="3">
        <f t="shared" si="70"/>
        <v>0</v>
      </c>
      <c r="AE164" s="3">
        <f t="shared" si="71"/>
        <v>0</v>
      </c>
      <c r="AF164" s="2">
        <f t="shared" si="72"/>
        <v>0</v>
      </c>
      <c r="AG164" s="2">
        <f t="shared" si="73"/>
        <v>0</v>
      </c>
      <c r="AH164" s="2">
        <f t="shared" si="74"/>
        <v>0</v>
      </c>
      <c r="AI164" s="2">
        <f t="shared" si="75"/>
        <v>0</v>
      </c>
      <c r="AJ164" s="2">
        <f t="shared" si="76"/>
        <v>0</v>
      </c>
      <c r="AK164" s="2">
        <f t="shared" si="77"/>
        <v>0</v>
      </c>
      <c r="AL164" s="2">
        <f t="shared" si="78"/>
        <v>0</v>
      </c>
      <c r="AM164" s="2">
        <f t="shared" si="79"/>
        <v>0</v>
      </c>
      <c r="AN164" s="2">
        <f t="shared" si="80"/>
        <v>0</v>
      </c>
      <c r="AO164" s="2">
        <f t="shared" si="81"/>
        <v>0</v>
      </c>
      <c r="AP164" s="2">
        <f t="shared" si="82"/>
        <v>0</v>
      </c>
      <c r="AQ164" s="2">
        <f t="shared" si="83"/>
        <v>0</v>
      </c>
      <c r="AR164" s="2">
        <f t="shared" si="84"/>
        <v>0</v>
      </c>
      <c r="AS164" s="2">
        <f t="shared" si="85"/>
        <v>0</v>
      </c>
      <c r="AT164" s="2">
        <f t="shared" si="86"/>
        <v>0</v>
      </c>
      <c r="AU164" s="2">
        <f t="shared" si="87"/>
        <v>0</v>
      </c>
      <c r="AV164" s="2">
        <f t="shared" si="88"/>
        <v>0</v>
      </c>
      <c r="AW164" s="2">
        <f t="shared" si="89"/>
        <v>0</v>
      </c>
      <c r="AX164" s="2">
        <f t="shared" si="90"/>
        <v>0</v>
      </c>
      <c r="AY164" s="2">
        <f t="shared" si="91"/>
        <v>0</v>
      </c>
      <c r="AZ164" s="2">
        <f t="shared" si="92"/>
        <v>0</v>
      </c>
      <c r="BA164" s="2">
        <f t="shared" si="93"/>
        <v>0</v>
      </c>
      <c r="BB164" s="2">
        <f t="shared" si="94"/>
        <v>0</v>
      </c>
      <c r="BC164" s="2">
        <f t="shared" si="95"/>
        <v>0</v>
      </c>
      <c r="BD164" s="2">
        <f t="shared" si="96"/>
        <v>0</v>
      </c>
      <c r="BE164" s="2">
        <f t="shared" si="97"/>
        <v>0</v>
      </c>
      <c r="BF164" s="2">
        <f t="shared" si="98"/>
        <v>0</v>
      </c>
      <c r="BG164" s="2">
        <f t="shared" si="99"/>
        <v>0</v>
      </c>
      <c r="BH164" s="2">
        <f t="shared" si="100"/>
        <v>0</v>
      </c>
      <c r="BI164" s="2">
        <f t="shared" si="101"/>
        <v>0</v>
      </c>
      <c r="BJ164" s="2">
        <f t="shared" si="102"/>
        <v>0</v>
      </c>
      <c r="BK164" s="2">
        <f t="shared" si="103"/>
        <v>0</v>
      </c>
      <c r="BL164" s="2">
        <f t="shared" si="104"/>
        <v>0</v>
      </c>
      <c r="BM164" s="2">
        <f t="shared" si="105"/>
        <v>0</v>
      </c>
      <c r="BN164" s="2">
        <f t="shared" si="106"/>
        <v>0</v>
      </c>
      <c r="BO164" s="2">
        <f t="shared" si="107"/>
        <v>0</v>
      </c>
      <c r="BP164" s="2">
        <f t="shared" si="108"/>
        <v>0</v>
      </c>
      <c r="BQ164" s="4">
        <f t="shared" si="109"/>
        <v>0</v>
      </c>
      <c r="BR164" s="4">
        <f t="shared" si="110"/>
        <v>0</v>
      </c>
      <c r="BS164" s="4">
        <f t="shared" si="111"/>
        <v>0</v>
      </c>
      <c r="BT164" s="4">
        <f t="shared" si="112"/>
        <v>0</v>
      </c>
      <c r="BU164" s="4">
        <f t="shared" si="113"/>
        <v>0</v>
      </c>
      <c r="BV164" s="4">
        <f t="shared" si="114"/>
        <v>0</v>
      </c>
      <c r="BW164" s="4">
        <f t="shared" si="115"/>
        <v>0</v>
      </c>
      <c r="CB164" s="4">
        <f t="shared" si="116"/>
        <v>0</v>
      </c>
    </row>
    <row r="165" spans="21:80" x14ac:dyDescent="0.2">
      <c r="CB165" s="4">
        <f t="shared" si="116"/>
        <v>0</v>
      </c>
    </row>
    <row r="166" spans="21:80" x14ac:dyDescent="0.2">
      <c r="CB166" s="4">
        <f t="shared" si="116"/>
        <v>0</v>
      </c>
    </row>
    <row r="167" spans="21:80" x14ac:dyDescent="0.2">
      <c r="CB167" s="4">
        <f t="shared" si="116"/>
        <v>0</v>
      </c>
    </row>
    <row r="168" spans="21:80" x14ac:dyDescent="0.2">
      <c r="CB168" s="4">
        <f t="shared" si="116"/>
        <v>0</v>
      </c>
    </row>
    <row r="169" spans="21:80" x14ac:dyDescent="0.2">
      <c r="CB169" s="4">
        <f t="shared" si="116"/>
        <v>0</v>
      </c>
    </row>
    <row r="170" spans="21:80" x14ac:dyDescent="0.2">
      <c r="CB170" s="4">
        <f t="shared" si="116"/>
        <v>0</v>
      </c>
    </row>
    <row r="171" spans="21:80" x14ac:dyDescent="0.2">
      <c r="CB171" s="4">
        <f t="shared" si="116"/>
        <v>0</v>
      </c>
    </row>
    <row r="172" spans="21:80" x14ac:dyDescent="0.2">
      <c r="CB172" s="4">
        <f t="shared" si="116"/>
        <v>0</v>
      </c>
    </row>
    <row r="173" spans="21:80" x14ac:dyDescent="0.2">
      <c r="CB173" s="4">
        <f t="shared" si="116"/>
        <v>0</v>
      </c>
    </row>
    <row r="174" spans="21:80" x14ac:dyDescent="0.2">
      <c r="CB174" s="4">
        <f t="shared" si="116"/>
        <v>0</v>
      </c>
    </row>
    <row r="175" spans="21:80" x14ac:dyDescent="0.2">
      <c r="CB175" s="4">
        <f t="shared" si="116"/>
        <v>0</v>
      </c>
    </row>
    <row r="176" spans="21:80" x14ac:dyDescent="0.2">
      <c r="CB176" s="4">
        <f t="shared" si="116"/>
        <v>0</v>
      </c>
    </row>
    <row r="177" spans="80:80" x14ac:dyDescent="0.2">
      <c r="CB177" s="4">
        <f t="shared" si="116"/>
        <v>0</v>
      </c>
    </row>
    <row r="178" spans="80:80" x14ac:dyDescent="0.2">
      <c r="CB178" s="4">
        <f t="shared" si="116"/>
        <v>0</v>
      </c>
    </row>
    <row r="179" spans="80:80" x14ac:dyDescent="0.2">
      <c r="CB179" s="4">
        <f t="shared" si="116"/>
        <v>0</v>
      </c>
    </row>
  </sheetData>
  <autoFilter ref="A15:BE164">
    <filterColumn colId="20" showButton="0"/>
    <filterColumn colId="24" showButton="0"/>
    <filterColumn colId="26" showButton="0"/>
    <filterColumn colId="28" showButton="0"/>
  </autoFilter>
  <mergeCells count="54">
    <mergeCell ref="H32:H40"/>
    <mergeCell ref="U13:V15"/>
    <mergeCell ref="W13:X15"/>
    <mergeCell ref="Y13:Z15"/>
    <mergeCell ref="AA13:AB15"/>
    <mergeCell ref="U25:U26"/>
    <mergeCell ref="AC13:AD15"/>
    <mergeCell ref="S13:S15"/>
    <mergeCell ref="T13:T15"/>
    <mergeCell ref="H13:H15"/>
    <mergeCell ref="I13:I15"/>
    <mergeCell ref="J13:J15"/>
    <mergeCell ref="K13:K15"/>
    <mergeCell ref="L13:L15"/>
    <mergeCell ref="M13:M15"/>
    <mergeCell ref="Q14:Q15"/>
    <mergeCell ref="N13:N15"/>
    <mergeCell ref="O13:O15"/>
    <mergeCell ref="P13:P15"/>
    <mergeCell ref="R13:R15"/>
    <mergeCell ref="D10:G10"/>
    <mergeCell ref="D11:G11"/>
    <mergeCell ref="A13:A15"/>
    <mergeCell ref="D13:D15"/>
    <mergeCell ref="E13:E15"/>
    <mergeCell ref="F13:F15"/>
    <mergeCell ref="G13:G15"/>
    <mergeCell ref="D9:G9"/>
    <mergeCell ref="D2:F2"/>
    <mergeCell ref="M2:W4"/>
    <mergeCell ref="D3:E3"/>
    <mergeCell ref="G3:I3"/>
    <mergeCell ref="D4:J4"/>
    <mergeCell ref="D5:H5"/>
    <mergeCell ref="D6:G6"/>
    <mergeCell ref="E7:H7"/>
    <mergeCell ref="E8:H8"/>
    <mergeCell ref="A25:A26"/>
    <mergeCell ref="F25:F26"/>
    <mergeCell ref="G25:G26"/>
    <mergeCell ref="H25:H26"/>
    <mergeCell ref="I25:I26"/>
    <mergeCell ref="A46:A52"/>
    <mergeCell ref="U46:U52"/>
    <mergeCell ref="A53:A55"/>
    <mergeCell ref="U53:U55"/>
    <mergeCell ref="I53:I55"/>
    <mergeCell ref="H53:H55"/>
    <mergeCell ref="G53:G55"/>
    <mergeCell ref="F53:F55"/>
    <mergeCell ref="H46:H52"/>
    <mergeCell ref="I46:I52"/>
    <mergeCell ref="F46:F52"/>
    <mergeCell ref="G46:G52"/>
  </mergeCells>
  <conditionalFormatting sqref="M2:W4">
    <cfRule type="cellIs" dxfId="25" priority="21" operator="notEqual">
      <formula>"-"</formula>
    </cfRule>
  </conditionalFormatting>
  <conditionalFormatting sqref="AE1:AE1048576">
    <cfRule type="cellIs" dxfId="24" priority="20" operator="greaterThan">
      <formula>0</formula>
    </cfRule>
  </conditionalFormatting>
  <conditionalFormatting sqref="L1:L1048576">
    <cfRule type="cellIs" dxfId="23" priority="19" operator="greaterThan">
      <formula>100000</formula>
    </cfRule>
  </conditionalFormatting>
  <conditionalFormatting sqref="C41:C58 B59:C74 B76:C1048576 B1:C33">
    <cfRule type="cellIs" dxfId="22" priority="17" operator="equal">
      <formula>1</formula>
    </cfRule>
    <cfRule type="cellIs" dxfId="21" priority="18" operator="equal">
      <formula>0</formula>
    </cfRule>
  </conditionalFormatting>
  <conditionalFormatting sqref="B34:C34">
    <cfRule type="cellIs" dxfId="20" priority="15" operator="equal">
      <formula>1</formula>
    </cfRule>
    <cfRule type="cellIs" dxfId="19" priority="16" operator="equal">
      <formula>0</formula>
    </cfRule>
  </conditionalFormatting>
  <conditionalFormatting sqref="B35:C35">
    <cfRule type="cellIs" dxfId="18" priority="13" operator="equal">
      <formula>1</formula>
    </cfRule>
    <cfRule type="cellIs" dxfId="17" priority="14" operator="equal">
      <formula>0</formula>
    </cfRule>
  </conditionalFormatting>
  <conditionalFormatting sqref="B36:C36">
    <cfRule type="cellIs" dxfId="16" priority="11" operator="equal">
      <formula>1</formula>
    </cfRule>
    <cfRule type="cellIs" dxfId="15" priority="12" operator="equal">
      <formula>0</formula>
    </cfRule>
  </conditionalFormatting>
  <conditionalFormatting sqref="B37:C37">
    <cfRule type="cellIs" dxfId="14" priority="9" operator="equal">
      <formula>1</formula>
    </cfRule>
    <cfRule type="cellIs" dxfId="13" priority="10" operator="equal">
      <formula>0</formula>
    </cfRule>
  </conditionalFormatting>
  <conditionalFormatting sqref="B38:C38">
    <cfRule type="cellIs" dxfId="12" priority="7" operator="equal">
      <formula>1</formula>
    </cfRule>
    <cfRule type="cellIs" dxfId="11" priority="8" operator="equal">
      <formula>0</formula>
    </cfRule>
  </conditionalFormatting>
  <conditionalFormatting sqref="B39:C39">
    <cfRule type="cellIs" dxfId="10" priority="5" operator="equal">
      <formula>1</formula>
    </cfRule>
    <cfRule type="cellIs" dxfId="9" priority="6" operator="equal">
      <formula>0</formula>
    </cfRule>
  </conditionalFormatting>
  <conditionalFormatting sqref="B40:C40 B41:B58">
    <cfRule type="cellIs" dxfId="8" priority="3" operator="equal">
      <formula>1</formula>
    </cfRule>
    <cfRule type="cellIs" dxfId="7" priority="4" operator="equal">
      <formula>0</formula>
    </cfRule>
  </conditionalFormatting>
  <conditionalFormatting sqref="B75:C75">
    <cfRule type="cellIs" dxfId="6" priority="1" operator="equal">
      <formula>1</formula>
    </cfRule>
    <cfRule type="cellIs" dxfId="5" priority="2" operator="equal">
      <formula>0</formula>
    </cfRule>
  </conditionalFormatting>
  <pageMargins left="0.7" right="0.7" top="0.75" bottom="0.75" header="0.3" footer="0.3"/>
  <pageSetup paperSize="9" scale="50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0"/>
  <sheetViews>
    <sheetView view="pageBreakPreview" zoomScaleNormal="100" zoomScaleSheetLayoutView="100" workbookViewId="0">
      <pane xSplit="1" ySplit="15" topLeftCell="B16" activePane="bottomRight" state="frozen"/>
      <selection pane="topRight" activeCell="B1" sqref="B1"/>
      <selection pane="bottomLeft" activeCell="A9" sqref="A9"/>
      <selection pane="bottomRight" activeCell="F16" sqref="F16"/>
    </sheetView>
  </sheetViews>
  <sheetFormatPr defaultRowHeight="10.199999999999999" x14ac:dyDescent="0.2"/>
  <cols>
    <col min="1" max="1" width="3.77734375" style="2" customWidth="1"/>
    <col min="2" max="3" width="1.5546875" style="2" customWidth="1"/>
    <col min="4" max="4" width="3.109375" style="2" customWidth="1"/>
    <col min="5" max="5" width="13.88671875" style="2" customWidth="1"/>
    <col min="6" max="6" width="10.33203125" style="2" customWidth="1"/>
    <col min="7" max="7" width="12" style="2" customWidth="1"/>
    <col min="8" max="8" width="12" style="1" customWidth="1"/>
    <col min="9" max="9" width="11.5546875" style="2" customWidth="1"/>
    <col min="10" max="10" width="14.88671875" style="2" customWidth="1"/>
    <col min="11" max="11" width="6.44140625" style="2" customWidth="1"/>
    <col min="12" max="12" width="14" style="112" customWidth="1"/>
    <col min="13" max="13" width="13.5546875" style="2" customWidth="1"/>
    <col min="14" max="14" width="4.5546875" style="2" customWidth="1"/>
    <col min="15" max="15" width="6" style="2" customWidth="1"/>
    <col min="16" max="16" width="4.5546875" style="2" customWidth="1"/>
    <col min="17" max="17" width="11.88671875" style="2" customWidth="1"/>
    <col min="18" max="18" width="5.88671875" style="2" customWidth="1"/>
    <col min="19" max="19" width="8.88671875" style="2" customWidth="1"/>
    <col min="20" max="20" width="12.21875" style="43" customWidth="1"/>
    <col min="21" max="21" width="4.77734375" style="2" customWidth="1"/>
    <col min="22" max="22" width="8.88671875" style="3"/>
    <col min="23" max="23" width="3.5546875" style="3" customWidth="1"/>
    <col min="24" max="24" width="8.88671875" style="3"/>
    <col min="25" max="25" width="3" style="5" customWidth="1"/>
    <col min="26" max="26" width="8.88671875" style="3"/>
    <col min="27" max="27" width="3.33203125" style="5" customWidth="1"/>
    <col min="28" max="28" width="8.88671875" style="3"/>
    <col min="29" max="29" width="3.21875" style="5" customWidth="1"/>
    <col min="30" max="30" width="8.88671875" style="3"/>
    <col min="31" max="31" width="11" style="3" customWidth="1"/>
    <col min="32" max="57" width="8.88671875" style="2"/>
    <col min="58" max="16384" width="8.88671875" style="4"/>
  </cols>
  <sheetData>
    <row r="1" spans="1:86" ht="10.8" thickBot="1" x14ac:dyDescent="0.25">
      <c r="B1" s="10"/>
      <c r="C1" s="10"/>
      <c r="D1" s="10"/>
      <c r="E1" s="10"/>
      <c r="F1" s="10"/>
      <c r="G1" s="10"/>
      <c r="H1" s="36"/>
      <c r="I1" s="10"/>
      <c r="J1" s="10"/>
      <c r="K1" s="10"/>
      <c r="L1" s="106"/>
    </row>
    <row r="2" spans="1:86" ht="12" customHeight="1" x14ac:dyDescent="0.3">
      <c r="A2" s="8"/>
      <c r="B2" s="59"/>
      <c r="C2" s="59"/>
      <c r="D2" s="178" t="s">
        <v>11</v>
      </c>
      <c r="E2" s="179"/>
      <c r="F2" s="179"/>
      <c r="G2" s="15">
        <v>41334</v>
      </c>
      <c r="H2" s="37"/>
      <c r="I2" s="25" t="s">
        <v>20</v>
      </c>
      <c r="J2" s="19">
        <v>41364</v>
      </c>
      <c r="K2" s="19"/>
      <c r="L2" s="107"/>
      <c r="M2" s="161" t="str">
        <f>IF(Одноименность!H5&lt;&gt;0,"НАРУШЕН ЛИМИТ!!!","-")</f>
        <v>-</v>
      </c>
      <c r="N2" s="162"/>
      <c r="O2" s="162"/>
      <c r="P2" s="162"/>
      <c r="Q2" s="162"/>
      <c r="R2" s="162"/>
      <c r="S2" s="162"/>
      <c r="T2" s="162"/>
      <c r="U2" s="162"/>
      <c r="V2" s="162"/>
      <c r="W2" s="163"/>
      <c r="X2" s="30"/>
    </row>
    <row r="3" spans="1:86" ht="15.6" customHeight="1" x14ac:dyDescent="0.35">
      <c r="A3" s="8"/>
      <c r="B3" s="59"/>
      <c r="C3" s="59"/>
      <c r="D3" s="182" t="s">
        <v>12</v>
      </c>
      <c r="E3" s="180"/>
      <c r="F3" s="13">
        <f>I5+I9+I10+I11</f>
        <v>2</v>
      </c>
      <c r="G3" s="180" t="s">
        <v>13</v>
      </c>
      <c r="H3" s="180"/>
      <c r="I3" s="180"/>
      <c r="J3" s="14">
        <f>L5+L9+L10+L11</f>
        <v>32167</v>
      </c>
      <c r="K3" s="14"/>
      <c r="L3" s="108"/>
      <c r="M3" s="164"/>
      <c r="N3" s="165"/>
      <c r="O3" s="165"/>
      <c r="P3" s="165"/>
      <c r="Q3" s="165"/>
      <c r="R3" s="165"/>
      <c r="S3" s="165"/>
      <c r="T3" s="165"/>
      <c r="U3" s="165"/>
      <c r="V3" s="165"/>
      <c r="W3" s="166"/>
      <c r="X3" s="31">
        <f>Одноименность!H5</f>
        <v>0</v>
      </c>
    </row>
    <row r="4" spans="1:86" ht="16.2" customHeight="1" x14ac:dyDescent="0.3">
      <c r="A4" s="8"/>
      <c r="B4" s="59"/>
      <c r="C4" s="59"/>
      <c r="D4" s="158" t="s">
        <v>19</v>
      </c>
      <c r="E4" s="156"/>
      <c r="F4" s="156"/>
      <c r="G4" s="156"/>
      <c r="H4" s="156"/>
      <c r="I4" s="156"/>
      <c r="J4" s="156"/>
      <c r="K4" s="46"/>
      <c r="L4" s="108"/>
      <c r="M4" s="167"/>
      <c r="N4" s="168"/>
      <c r="O4" s="168"/>
      <c r="P4" s="168"/>
      <c r="Q4" s="168"/>
      <c r="R4" s="168"/>
      <c r="S4" s="168"/>
      <c r="T4" s="168"/>
      <c r="U4" s="168"/>
      <c r="V4" s="168"/>
      <c r="W4" s="169"/>
      <c r="X4" s="30"/>
    </row>
    <row r="5" spans="1:86" ht="24.6" customHeight="1" x14ac:dyDescent="0.3">
      <c r="A5" s="8"/>
      <c r="B5" s="59"/>
      <c r="C5" s="59"/>
      <c r="D5" s="158" t="s">
        <v>14</v>
      </c>
      <c r="E5" s="156"/>
      <c r="F5" s="156"/>
      <c r="G5" s="156"/>
      <c r="H5" s="156"/>
      <c r="I5" s="13">
        <f>SUM(I7:I8)</f>
        <v>2</v>
      </c>
      <c r="J5" s="13" t="s">
        <v>15</v>
      </c>
      <c r="K5" s="13"/>
      <c r="L5" s="108">
        <f>SUM(L7:L8)</f>
        <v>32167</v>
      </c>
      <c r="M5" s="34" t="s">
        <v>47</v>
      </c>
      <c r="N5" s="52">
        <f>N12+[1]Договоры!$Y$3</f>
        <v>0</v>
      </c>
      <c r="O5" s="35"/>
      <c r="P5" s="35"/>
      <c r="Q5" s="35">
        <f>O12</f>
        <v>0</v>
      </c>
      <c r="R5" s="9"/>
      <c r="S5" s="9"/>
    </row>
    <row r="6" spans="1:86" ht="16.2" customHeight="1" x14ac:dyDescent="0.3">
      <c r="A6" s="8"/>
      <c r="B6" s="59"/>
      <c r="C6" s="59"/>
      <c r="D6" s="159" t="s">
        <v>25</v>
      </c>
      <c r="E6" s="160"/>
      <c r="F6" s="160"/>
      <c r="G6" s="160"/>
      <c r="H6" s="38"/>
      <c r="I6" s="13"/>
      <c r="J6" s="13"/>
      <c r="K6" s="13"/>
      <c r="L6" s="108"/>
      <c r="M6" s="9" t="s">
        <v>57</v>
      </c>
      <c r="N6" s="53">
        <f>P12</f>
        <v>0</v>
      </c>
      <c r="O6" s="9"/>
      <c r="P6" s="9"/>
      <c r="Q6" s="51">
        <f>Q12</f>
        <v>0</v>
      </c>
      <c r="R6" s="9"/>
      <c r="S6" s="9"/>
    </row>
    <row r="7" spans="1:86" ht="28.2" customHeight="1" x14ac:dyDescent="0.3">
      <c r="A7" s="8"/>
      <c r="B7" s="59"/>
      <c r="C7" s="59"/>
      <c r="D7" s="26"/>
      <c r="E7" s="156" t="s">
        <v>26</v>
      </c>
      <c r="F7" s="156"/>
      <c r="G7" s="156"/>
      <c r="H7" s="156"/>
      <c r="I7" s="13">
        <f>W12</f>
        <v>0</v>
      </c>
      <c r="J7" s="13"/>
      <c r="K7" s="13"/>
      <c r="L7" s="108">
        <f>X12</f>
        <v>0</v>
      </c>
      <c r="M7" s="9"/>
      <c r="N7" s="9"/>
      <c r="O7" s="9"/>
      <c r="P7" s="9"/>
      <c r="Q7" s="9"/>
      <c r="R7" s="9"/>
      <c r="S7" s="9"/>
    </row>
    <row r="8" spans="1:86" ht="21" customHeight="1" x14ac:dyDescent="0.3">
      <c r="A8" s="8"/>
      <c r="B8" s="59"/>
      <c r="C8" s="59"/>
      <c r="D8" s="26"/>
      <c r="E8" s="156" t="s">
        <v>27</v>
      </c>
      <c r="F8" s="156"/>
      <c r="G8" s="156"/>
      <c r="H8" s="156"/>
      <c r="I8" s="13">
        <f>U12</f>
        <v>2</v>
      </c>
      <c r="J8" s="13" t="s">
        <v>15</v>
      </c>
      <c r="K8" s="13"/>
      <c r="L8" s="108">
        <f>V12</f>
        <v>32167</v>
      </c>
      <c r="M8" s="9"/>
      <c r="N8" s="9"/>
      <c r="O8" s="9"/>
      <c r="P8" s="9"/>
      <c r="Q8" s="9"/>
      <c r="R8" s="9"/>
      <c r="S8" s="9"/>
    </row>
    <row r="9" spans="1:86" ht="13.8" x14ac:dyDescent="0.3">
      <c r="A9" s="8"/>
      <c r="B9" s="59"/>
      <c r="C9" s="59"/>
      <c r="D9" s="158" t="s">
        <v>16</v>
      </c>
      <c r="E9" s="156"/>
      <c r="F9" s="156"/>
      <c r="G9" s="156"/>
      <c r="H9" s="38"/>
      <c r="I9" s="13">
        <f>Y12</f>
        <v>0</v>
      </c>
      <c r="J9" s="13" t="s">
        <v>15</v>
      </c>
      <c r="K9" s="13"/>
      <c r="L9" s="108">
        <f>Z12</f>
        <v>0</v>
      </c>
      <c r="M9" s="9"/>
      <c r="N9" s="9"/>
      <c r="O9" s="9"/>
      <c r="P9" s="9"/>
      <c r="Q9" s="9"/>
      <c r="R9" s="9"/>
      <c r="S9" s="9"/>
    </row>
    <row r="10" spans="1:86" ht="13.8" x14ac:dyDescent="0.3">
      <c r="A10" s="8"/>
      <c r="B10" s="59"/>
      <c r="C10" s="59"/>
      <c r="D10" s="158" t="s">
        <v>17</v>
      </c>
      <c r="E10" s="156"/>
      <c r="F10" s="156"/>
      <c r="G10" s="156"/>
      <c r="H10" s="38"/>
      <c r="I10" s="13">
        <f>AA12</f>
        <v>0</v>
      </c>
      <c r="J10" s="13" t="s">
        <v>15</v>
      </c>
      <c r="K10" s="13"/>
      <c r="L10" s="108">
        <f>AB12</f>
        <v>0</v>
      </c>
      <c r="M10" s="9"/>
      <c r="N10" s="9"/>
      <c r="O10" s="9"/>
      <c r="P10" s="9"/>
      <c r="Q10" s="9"/>
      <c r="R10" s="9"/>
      <c r="S10" s="9"/>
    </row>
    <row r="11" spans="1:86" ht="14.4" thickBot="1" x14ac:dyDescent="0.35">
      <c r="A11" s="8"/>
      <c r="B11" s="59"/>
      <c r="C11" s="59"/>
      <c r="D11" s="148" t="s">
        <v>18</v>
      </c>
      <c r="E11" s="149"/>
      <c r="F11" s="149"/>
      <c r="G11" s="149"/>
      <c r="H11" s="39"/>
      <c r="I11" s="17">
        <f>AC12</f>
        <v>0</v>
      </c>
      <c r="J11" s="17" t="s">
        <v>15</v>
      </c>
      <c r="K11" s="17"/>
      <c r="L11" s="109">
        <f>AD12</f>
        <v>0</v>
      </c>
      <c r="M11" s="9"/>
      <c r="N11" s="9"/>
      <c r="O11" s="9"/>
      <c r="P11" s="9"/>
      <c r="Q11" s="9"/>
      <c r="R11" s="9"/>
      <c r="S11" s="9"/>
    </row>
    <row r="12" spans="1:86" s="7" customFormat="1" x14ac:dyDescent="0.2">
      <c r="A12" s="6">
        <f>SUM(A16:A2845)</f>
        <v>2</v>
      </c>
      <c r="B12" s="11"/>
      <c r="C12" s="11"/>
      <c r="D12" s="11"/>
      <c r="E12" s="11"/>
      <c r="F12" s="11"/>
      <c r="G12" s="11"/>
      <c r="H12" s="40"/>
      <c r="I12" s="11"/>
      <c r="J12" s="11"/>
      <c r="K12" s="11"/>
      <c r="L12" s="110">
        <f>SUM(L16:L31945)</f>
        <v>32167</v>
      </c>
      <c r="M12" s="12"/>
      <c r="N12" s="12">
        <f>SUM(N16:N31945)</f>
        <v>0</v>
      </c>
      <c r="O12" s="12">
        <f>SUM(O16:O31945)</f>
        <v>0</v>
      </c>
      <c r="P12" s="12">
        <f>SUM(P16:P31945)</f>
        <v>0</v>
      </c>
      <c r="Q12" s="12">
        <f>SUM(Q16:Q31945)</f>
        <v>0</v>
      </c>
      <c r="R12" s="12">
        <f>SUM(R16:R31945)</f>
        <v>0</v>
      </c>
      <c r="S12" s="12">
        <f>SUM(S16:S31945)</f>
        <v>0</v>
      </c>
      <c r="T12" s="44"/>
      <c r="U12" s="5">
        <f>SUM(U16:U2049)</f>
        <v>2</v>
      </c>
      <c r="V12" s="5">
        <f>SUM(V16:V2049)</f>
        <v>32167</v>
      </c>
      <c r="W12" s="5">
        <f>SUM(W16:W2049)</f>
        <v>0</v>
      </c>
      <c r="X12" s="5">
        <f>SUM(X16:X2049)</f>
        <v>0</v>
      </c>
      <c r="Y12" s="5">
        <f>SUM(Y16:Y2049)</f>
        <v>0</v>
      </c>
      <c r="Z12" s="5">
        <f>SUM(Z16:Z2049)</f>
        <v>0</v>
      </c>
      <c r="AA12" s="5">
        <f>SUM(AA16:AA2049)</f>
        <v>0</v>
      </c>
      <c r="AB12" s="5">
        <f>SUM(AB16:AB2049)</f>
        <v>0</v>
      </c>
      <c r="AC12" s="5">
        <f>SUM(AC16:AC2049)</f>
        <v>0</v>
      </c>
      <c r="AD12" s="5">
        <f>SUM(AD16:AD2049)</f>
        <v>0</v>
      </c>
      <c r="AE12" s="5">
        <f>SUM(AE16:AE2049)</f>
        <v>32167</v>
      </c>
      <c r="AF12" s="6">
        <f>SUM(AF16:AF15249)</f>
        <v>0</v>
      </c>
      <c r="AG12" s="6">
        <f>SUM(AG16:AG15249)</f>
        <v>0</v>
      </c>
      <c r="AH12" s="6">
        <f>SUM(AH16:AH15249)</f>
        <v>0</v>
      </c>
      <c r="AI12" s="6">
        <f>SUM(AI16:AI15249)</f>
        <v>0</v>
      </c>
      <c r="AJ12" s="6">
        <f>SUM(AJ16:AJ15249)</f>
        <v>0</v>
      </c>
      <c r="AK12" s="6">
        <f>SUM(AK16:AK15249)</f>
        <v>0</v>
      </c>
      <c r="AL12" s="6">
        <f>SUM(AL16:AL15249)</f>
        <v>0</v>
      </c>
      <c r="AM12" s="6">
        <f>SUM(AM16:AM15249)</f>
        <v>0</v>
      </c>
      <c r="AN12" s="6">
        <f>SUM(AN16:AN15249)</f>
        <v>1777</v>
      </c>
      <c r="AO12" s="6">
        <f>SUM(AO16:AO15249)</f>
        <v>0</v>
      </c>
      <c r="AP12" s="6">
        <f>SUM(AP16:AP15249)</f>
        <v>0</v>
      </c>
      <c r="AQ12" s="6">
        <f>SUM(AQ16:AQ15249)</f>
        <v>0</v>
      </c>
      <c r="AR12" s="6">
        <f>SUM(AR16:AR15249)</f>
        <v>0</v>
      </c>
      <c r="AS12" s="6">
        <f>SUM(AS16:AS15249)</f>
        <v>0</v>
      </c>
      <c r="AT12" s="6">
        <f>SUM(AT16:AT15249)</f>
        <v>0</v>
      </c>
      <c r="AU12" s="6">
        <f>SUM(AU16:AU15249)</f>
        <v>2800</v>
      </c>
      <c r="AV12" s="6">
        <f>SUM(AV16:AV15249)</f>
        <v>0</v>
      </c>
      <c r="AW12" s="6">
        <f>SUM(AW16:AW15249)</f>
        <v>0</v>
      </c>
      <c r="AX12" s="6">
        <f>SUM(AX16:AX15249)</f>
        <v>0</v>
      </c>
      <c r="AY12" s="6">
        <f>SUM(AY16:AY15249)</f>
        <v>0</v>
      </c>
      <c r="AZ12" s="6">
        <f>SUM(AZ16:AZ15249)</f>
        <v>0</v>
      </c>
      <c r="BA12" s="6">
        <f>SUM(BA16:BA15249)</f>
        <v>0</v>
      </c>
      <c r="BB12" s="6">
        <f>SUM(BB16:BB15249)</f>
        <v>0</v>
      </c>
      <c r="BC12" s="6">
        <f>SUM(BC16:BC15249)</f>
        <v>27590</v>
      </c>
      <c r="BD12" s="6">
        <f>SUM(BD16:BD15249)</f>
        <v>0</v>
      </c>
      <c r="BE12" s="6">
        <f>SUM(BE16:BE15249)</f>
        <v>0</v>
      </c>
      <c r="BF12" s="6">
        <f>SUM(BF16:BF15249)</f>
        <v>0</v>
      </c>
      <c r="BG12" s="6">
        <f>SUM(BG16:BG15249)</f>
        <v>0</v>
      </c>
      <c r="BH12" s="6">
        <f>SUM(BH16:BH15249)</f>
        <v>0</v>
      </c>
      <c r="BI12" s="6">
        <f>SUM(BI16:BI15249)</f>
        <v>0</v>
      </c>
      <c r="BJ12" s="6">
        <f>SUM(BJ16:BJ15249)</f>
        <v>0</v>
      </c>
      <c r="BK12" s="6">
        <f>SUM(BK16:BK15249)</f>
        <v>0</v>
      </c>
      <c r="BL12" s="6">
        <f>SUM(BL16:BL15249)</f>
        <v>0</v>
      </c>
      <c r="BM12" s="6">
        <f>SUM(BM16:BM15249)</f>
        <v>0</v>
      </c>
      <c r="BN12" s="6">
        <f>SUM(BN16:BN15249)</f>
        <v>0</v>
      </c>
      <c r="BO12" s="6">
        <f>SUM(BO16:BO15249)</f>
        <v>0</v>
      </c>
      <c r="BP12" s="6">
        <f>SUM(BP16:BP15249)</f>
        <v>0</v>
      </c>
      <c r="BQ12" s="6">
        <f>SUM(BQ16:BQ15249)</f>
        <v>0</v>
      </c>
      <c r="BR12" s="6">
        <f>SUM(BR16:BR15249)</f>
        <v>0</v>
      </c>
      <c r="BS12" s="6">
        <f>SUM(BS16:BS15249)</f>
        <v>0</v>
      </c>
      <c r="BT12" s="6">
        <f>SUM(BT16:BT15249)</f>
        <v>0</v>
      </c>
      <c r="BU12" s="6">
        <f>SUM(BU16:BU15249)</f>
        <v>0</v>
      </c>
      <c r="BV12" s="6">
        <f>SUM(BV16:BV15249)</f>
        <v>0</v>
      </c>
      <c r="BW12" s="6">
        <f>SUM(BW16:BW15249)</f>
        <v>0</v>
      </c>
      <c r="BX12" s="6">
        <f>SUM(BX16:BX15249)</f>
        <v>0</v>
      </c>
      <c r="BY12" s="6">
        <f>SUM(BY16:BY15249)</f>
        <v>0</v>
      </c>
      <c r="BZ12" s="6">
        <f>SUM(BZ16:BZ15249)</f>
        <v>0</v>
      </c>
      <c r="CA12" s="6">
        <f>SUM(CA16:CA15249)</f>
        <v>0</v>
      </c>
      <c r="CB12" s="6">
        <f>SUM(CB16:CB15249)</f>
        <v>0</v>
      </c>
    </row>
    <row r="13" spans="1:86" s="45" customFormat="1" ht="14.4" customHeight="1" x14ac:dyDescent="0.3">
      <c r="A13" s="150" t="s">
        <v>0</v>
      </c>
      <c r="B13" s="65"/>
      <c r="C13" s="65"/>
      <c r="D13" s="171" t="s">
        <v>3</v>
      </c>
      <c r="E13" s="172" t="s">
        <v>21</v>
      </c>
      <c r="F13" s="150" t="s">
        <v>107</v>
      </c>
      <c r="G13" s="170" t="s">
        <v>23</v>
      </c>
      <c r="H13" s="190" t="s">
        <v>29</v>
      </c>
      <c r="I13" s="150" t="s">
        <v>1</v>
      </c>
      <c r="J13" s="150" t="s">
        <v>2</v>
      </c>
      <c r="K13" s="153" t="s">
        <v>22</v>
      </c>
      <c r="L13" s="194" t="s">
        <v>4</v>
      </c>
      <c r="M13" s="150" t="s">
        <v>5</v>
      </c>
      <c r="N13" s="153" t="s">
        <v>45</v>
      </c>
      <c r="O13" s="153" t="s">
        <v>56</v>
      </c>
      <c r="P13" s="153" t="s">
        <v>55</v>
      </c>
      <c r="Q13" s="50"/>
      <c r="R13" s="153" t="s">
        <v>42</v>
      </c>
      <c r="S13" s="153" t="s">
        <v>44</v>
      </c>
      <c r="T13" s="151" t="s">
        <v>10</v>
      </c>
      <c r="U13" s="142" t="s">
        <v>24</v>
      </c>
      <c r="V13" s="143"/>
      <c r="W13" s="152" t="s">
        <v>30</v>
      </c>
      <c r="X13" s="152"/>
      <c r="Y13" s="152" t="s">
        <v>7</v>
      </c>
      <c r="Z13" s="152"/>
      <c r="AA13" s="142" t="s">
        <v>8</v>
      </c>
      <c r="AB13" s="143"/>
      <c r="AC13" s="142" t="s">
        <v>9</v>
      </c>
      <c r="AD13" s="143"/>
      <c r="AE13" s="47"/>
    </row>
    <row r="14" spans="1:86" s="45" customFormat="1" ht="21" customHeight="1" x14ac:dyDescent="0.3">
      <c r="A14" s="150"/>
      <c r="B14" s="65"/>
      <c r="C14" s="65"/>
      <c r="D14" s="171"/>
      <c r="E14" s="173"/>
      <c r="F14" s="150"/>
      <c r="G14" s="170"/>
      <c r="H14" s="191"/>
      <c r="I14" s="150"/>
      <c r="J14" s="150"/>
      <c r="K14" s="154"/>
      <c r="L14" s="194"/>
      <c r="M14" s="150"/>
      <c r="N14" s="154"/>
      <c r="O14" s="154"/>
      <c r="P14" s="154"/>
      <c r="Q14" s="154" t="s">
        <v>46</v>
      </c>
      <c r="R14" s="154"/>
      <c r="S14" s="154"/>
      <c r="T14" s="151"/>
      <c r="U14" s="144"/>
      <c r="V14" s="145"/>
      <c r="W14" s="152"/>
      <c r="X14" s="152"/>
      <c r="Y14" s="152"/>
      <c r="Z14" s="152"/>
      <c r="AA14" s="144"/>
      <c r="AB14" s="145"/>
      <c r="AC14" s="144"/>
      <c r="AD14" s="145"/>
      <c r="AE14" s="48"/>
      <c r="AF14" s="45" t="str">
        <f>'1'!AF14</f>
        <v>Бензин и дизельное топливо</v>
      </c>
      <c r="AG14" s="45" t="str">
        <f>'1'!AG14</f>
        <v>Организация спортмероприятий</v>
      </c>
      <c r="AH14" s="45" t="str">
        <f>'1'!AH14</f>
        <v>Услуги по ремонту транспортных средств</v>
      </c>
      <c r="AI14" s="45" t="str">
        <f>'1'!AI14</f>
        <v>Канцелярские товары, канц.принадлежности бумажные</v>
      </c>
      <c r="AJ14" s="45" t="str">
        <f>'1'!AJ14</f>
        <v>Услуги по канализации, удалению отходов, сан. Обработке и аналогичные услуги</v>
      </c>
      <c r="AK14" s="45" t="str">
        <f>'1'!AK14</f>
        <v>Производственное и промышленное оборудование</v>
      </c>
      <c r="AL14" s="45" t="str">
        <f>'1'!AL14</f>
        <v>Препараты и средства медицинские прочие</v>
      </c>
      <c r="AM14" s="45" t="str">
        <f>'1'!AM14</f>
        <v>Металлы и изделия из металла, а также услуги по их производству</v>
      </c>
      <c r="AN14" s="45" t="str">
        <f>'1'!AN14</f>
        <v>Хим.вещества, хим.продукты и хим.волокна, а также услуги по их производству</v>
      </c>
      <c r="AO14" s="45" t="str">
        <f>'1'!AO14</f>
        <v>Полимерные изделия и услуги по их производству</v>
      </c>
      <c r="AP14" s="45" t="str">
        <f>'1'!AP14</f>
        <v>Товары спротивные</v>
      </c>
      <c r="AQ14" s="45" t="str">
        <f>'1'!AQ14</f>
        <v>Услуги в области коммерческой и технической деятельности прочие, не включенные в другие группировки</v>
      </c>
      <c r="AR14" s="45" t="str">
        <f>'1'!AR14</f>
        <v>Услуги по аренде машин и оборудования</v>
      </c>
      <c r="AS14" s="45" t="str">
        <f>'1'!AS14</f>
        <v>Услуги по розничной торговле</v>
      </c>
      <c r="AT14" s="45" t="str">
        <f>'1'!AT14</f>
        <v>Услуги в области кино, радиовещания, телевидения, театра и видах искусства прочих</v>
      </c>
      <c r="AU14" s="45" t="str">
        <f>'1'!AU14</f>
        <v>Услуги в области образования прочие</v>
      </c>
      <c r="AV14" s="45" t="str">
        <f>'1'!AV14</f>
        <v>Продукция растениеводства</v>
      </c>
      <c r="AW14" s="45" t="str">
        <f>'1'!AW14</f>
        <v>Мыло и моющие ср-ва, чистящие и полирующие препараты, косметические средства</v>
      </c>
      <c r="AX14" s="45" t="str">
        <f>'1'!AX14</f>
        <v>Текстильные изделия и услуги по их производству</v>
      </c>
      <c r="AY14" s="45" t="str">
        <f>'1'!AY14</f>
        <v>Целлюлоза, бумага и изделия из бумаги, услуги</v>
      </c>
      <c r="AZ14" s="45" t="str">
        <f>'1'!AZ14</f>
        <v>Услуги по аренде предметов личного пользования</v>
      </c>
      <c r="BA14" s="45" t="str">
        <f>'1'!BA14</f>
        <v>Услуги ресторанов</v>
      </c>
      <c r="BB14" s="45" t="str">
        <f>'1'!BB14</f>
        <v>Хозяйственно-бытовые товары</v>
      </c>
      <c r="BC14" s="45" t="str">
        <f>'1'!BC14</f>
        <v>Бытовая техника. Офисная техника и электроника</v>
      </c>
      <c r="BD14" s="75" t="str">
        <f>'1'!BD14</f>
        <v>Печатная продукция</v>
      </c>
      <c r="BE14" s="75" t="str">
        <f>'1'!BE14</f>
        <v>Услуги электросвязи</v>
      </c>
      <c r="BF14" s="75" t="str">
        <f>'1'!BF14</f>
        <v>Резиновые изделия и услуги по их производству</v>
      </c>
      <c r="BG14" s="75" t="str">
        <f>'1'!BG14</f>
        <v>Услуги в сфере обеспечения безопасности</v>
      </c>
      <c r="BH14" s="75" t="str">
        <f>'1'!BH14</f>
        <v>Нефть и услуги, связанные с добычей нефти, продукты нефтепереработки</v>
      </c>
      <c r="BI14" s="75" t="str">
        <f>'1'!BI14</f>
        <v>Полиграфические услуги</v>
      </c>
      <c r="BJ14" s="75" t="str">
        <f>'1'!BJ14</f>
        <v>Строительные материалы и стоительные смеси</v>
      </c>
      <c r="BK14" s="75" t="str">
        <f>'1'!BK14</f>
        <v>Электрооборудование</v>
      </c>
      <c r="BL14" s="75" t="str">
        <f>'1'!BL14</f>
        <v>Осветительное оборудование</v>
      </c>
      <c r="BM14" s="75" t="str">
        <f>'1'!BM14</f>
        <v>Услуги по ремонту бытовых товаров и предметов личного пользования</v>
      </c>
      <c r="BN14" s="75" t="str">
        <f>'1'!BN14</f>
        <v>Услуги в области рекламы</v>
      </c>
      <c r="BO14" s="75" t="str">
        <f>'1'!BO14</f>
        <v>Юридические услуги и услуги в бласти коммерческой деятельности</v>
      </c>
      <c r="BP14" s="75" t="str">
        <f>'1'!BP14</f>
        <v>Услуги транспорта</v>
      </c>
      <c r="BQ14" s="75" t="str">
        <f>'1'!BQ14</f>
        <v>Жилищно-коммунальные услуги</v>
      </c>
      <c r="BR14" s="75" t="str">
        <f>'1'!BR14</f>
        <v>Автотранспорт, автозапчасти и аксессуары</v>
      </c>
      <c r="BS14" s="75" t="str">
        <f>'1'!BS14</f>
        <v>Услуги, связанные с деятельностью по использованию компьютеров</v>
      </c>
      <c r="BT14" s="75" t="str">
        <f>'1'!BT14</f>
        <v>Мебель и услуги в производстве мебели</v>
      </c>
      <c r="BU14" s="75" t="str">
        <f>'1'!BU14</f>
        <v>Услуги гостиниц и обслуживания</v>
      </c>
      <c r="BV14" s="75" t="str">
        <f>'1'!BV14</f>
        <v>Работы по строительству, реконструкции, кап.ремонту</v>
      </c>
      <c r="BW14" s="75" t="str">
        <f>'1'!BW14</f>
        <v>Системные и прикладные программные средства</v>
      </c>
      <c r="BX14" s="75" t="str">
        <f>'1'!BX14</f>
        <v>Одежда и услуги по производству</v>
      </c>
      <c r="BY14" s="75" t="str">
        <f>'1'!BY14</f>
        <v>Стекло</v>
      </c>
      <c r="BZ14" s="75" t="str">
        <f>'1'!BZ14</f>
        <v>Емкости и резервуары из металла</v>
      </c>
      <c r="CA14" s="75" t="str">
        <f>'1'!CA14</f>
        <v>Средства измерений</v>
      </c>
      <c r="CB14" s="75" t="str">
        <f>'1'!CB14</f>
        <v>Услуги по финансовомупосредничеству</v>
      </c>
      <c r="CC14" s="75">
        <f>'1'!CC14</f>
        <v>0</v>
      </c>
      <c r="CD14" s="75">
        <f>'1'!CD14</f>
        <v>0</v>
      </c>
      <c r="CE14" s="75">
        <f>'1'!CE14</f>
        <v>0</v>
      </c>
      <c r="CF14" s="75">
        <f>'1'!CF14</f>
        <v>0</v>
      </c>
      <c r="CG14" s="75">
        <f>'1'!CG14</f>
        <v>0</v>
      </c>
      <c r="CH14" s="75">
        <f>'1'!CH14</f>
        <v>0</v>
      </c>
    </row>
    <row r="15" spans="1:86" s="45" customFormat="1" ht="22.8" customHeight="1" x14ac:dyDescent="0.3">
      <c r="A15" s="150"/>
      <c r="B15" s="65"/>
      <c r="C15" s="65"/>
      <c r="D15" s="171"/>
      <c r="E15" s="174"/>
      <c r="F15" s="150"/>
      <c r="G15" s="170"/>
      <c r="H15" s="192"/>
      <c r="I15" s="150"/>
      <c r="J15" s="150"/>
      <c r="K15" s="155"/>
      <c r="L15" s="194"/>
      <c r="M15" s="150"/>
      <c r="N15" s="155"/>
      <c r="O15" s="155"/>
      <c r="P15" s="155"/>
      <c r="Q15" s="155"/>
      <c r="R15" s="155"/>
      <c r="S15" s="155"/>
      <c r="T15" s="151"/>
      <c r="U15" s="146"/>
      <c r="V15" s="147"/>
      <c r="W15" s="152"/>
      <c r="X15" s="152"/>
      <c r="Y15" s="152"/>
      <c r="Z15" s="152"/>
      <c r="AA15" s="146"/>
      <c r="AB15" s="147"/>
      <c r="AC15" s="146"/>
      <c r="AD15" s="147"/>
      <c r="AE15" s="49"/>
      <c r="AF15" s="45">
        <f>'1'!AF15</f>
        <v>45</v>
      </c>
      <c r="AG15" s="45">
        <f>'1'!AG15</f>
        <v>218</v>
      </c>
      <c r="AH15" s="45">
        <f>'1'!AH15</f>
        <v>115</v>
      </c>
      <c r="AI15" s="45">
        <f>'1'!AI15</f>
        <v>40</v>
      </c>
      <c r="AJ15" s="45">
        <f>'1'!AJ15</f>
        <v>213</v>
      </c>
      <c r="AK15" s="45">
        <f>'1'!AK15</f>
        <v>121</v>
      </c>
      <c r="AL15" s="45">
        <f>'1'!AL15</f>
        <v>102</v>
      </c>
      <c r="AM15" s="45">
        <f>'1'!AM15</f>
        <v>118</v>
      </c>
      <c r="AN15" s="45">
        <f>'1'!AN15</f>
        <v>48</v>
      </c>
      <c r="AO15" s="45">
        <f>'1'!AO15</f>
        <v>108</v>
      </c>
      <c r="AP15" s="45">
        <f>'1'!AP15</f>
        <v>165</v>
      </c>
      <c r="AQ15" s="45">
        <f>'1'!AQ15</f>
        <v>203</v>
      </c>
      <c r="AR15" s="45">
        <f>'1'!AR15</f>
        <v>190</v>
      </c>
      <c r="AS15" s="45">
        <f>'1'!AS15</f>
        <v>177</v>
      </c>
      <c r="AT15" s="45">
        <f>'1'!AT15</f>
        <v>216</v>
      </c>
      <c r="AU15" s="45">
        <f>'1'!AU15</f>
        <v>210</v>
      </c>
      <c r="AV15" s="45">
        <f>'1'!AV15</f>
        <v>9</v>
      </c>
      <c r="AW15" s="45">
        <f>'1'!AW15</f>
        <v>105</v>
      </c>
      <c r="AX15" s="45">
        <f>'1'!AX15</f>
        <v>32</v>
      </c>
      <c r="AY15" s="45">
        <f>'1'!AY15</f>
        <v>39</v>
      </c>
      <c r="AZ15" s="45">
        <f>'1'!AZ15</f>
        <v>191</v>
      </c>
      <c r="BA15" s="45">
        <f>'1'!BA15</f>
        <v>179</v>
      </c>
      <c r="BB15" s="45">
        <f>'1'!BB15</f>
        <v>168</v>
      </c>
      <c r="BC15" s="45">
        <f>'1'!BC15</f>
        <v>126</v>
      </c>
      <c r="BD15" s="75">
        <f>'1'!BD15</f>
        <v>41</v>
      </c>
      <c r="BE15" s="75">
        <f>'1'!BE15</f>
        <v>185</v>
      </c>
      <c r="BF15" s="75">
        <f>'1'!BF15</f>
        <v>107</v>
      </c>
      <c r="BG15" s="75">
        <f>'1'!BG15</f>
        <v>204</v>
      </c>
      <c r="BH15" s="75">
        <f>'1'!BH15</f>
        <v>15</v>
      </c>
      <c r="BI15" s="75">
        <f>'1'!BI15</f>
        <v>42</v>
      </c>
      <c r="BJ15" s="75">
        <f>'1'!BJ15</f>
        <v>113</v>
      </c>
      <c r="BK15" s="75">
        <f>'1'!BK15</f>
        <v>129</v>
      </c>
      <c r="BL15" s="75">
        <f>'1'!BL15</f>
        <v>130</v>
      </c>
      <c r="BM15" s="75">
        <f>'1'!BM15</f>
        <v>116</v>
      </c>
      <c r="BN15" s="75">
        <f>'1'!BN15</f>
        <v>202</v>
      </c>
      <c r="BO15" s="75">
        <f>'1'!BO15</f>
        <v>199</v>
      </c>
      <c r="BP15" s="75">
        <f>'1'!BP15</f>
        <v>180</v>
      </c>
      <c r="BQ15" s="75">
        <f>'1'!BQ15</f>
        <v>220</v>
      </c>
      <c r="BR15" s="75">
        <f>'1'!BR15</f>
        <v>155</v>
      </c>
      <c r="BS15" s="75">
        <f>'1'!BS15</f>
        <v>192</v>
      </c>
      <c r="BT15" s="75">
        <f>'1'!BT15</f>
        <v>162</v>
      </c>
      <c r="BU15" s="75">
        <f>'1'!BU15</f>
        <v>178</v>
      </c>
      <c r="BV15" s="75">
        <f>'1'!BV15</f>
        <v>221</v>
      </c>
      <c r="BW15" s="75">
        <f>'1'!BW15</f>
        <v>196</v>
      </c>
      <c r="BX15" s="75">
        <f>'1'!BX15</f>
        <v>33</v>
      </c>
      <c r="BY15" s="75">
        <f>'1'!BY15</f>
        <v>109</v>
      </c>
      <c r="BZ15" s="75">
        <f>'1'!BZ15</f>
        <v>119</v>
      </c>
      <c r="CA15" s="75">
        <f>'1'!CA15</f>
        <v>154</v>
      </c>
      <c r="CB15" s="75">
        <f>'1'!CB15</f>
        <v>186</v>
      </c>
      <c r="CC15" s="75">
        <f>'1'!CC15</f>
        <v>0</v>
      </c>
      <c r="CD15" s="75">
        <f>'1'!CD15</f>
        <v>0</v>
      </c>
      <c r="CE15" s="75">
        <f>'1'!CE15</f>
        <v>0</v>
      </c>
      <c r="CF15" s="75">
        <f>'1'!CF15</f>
        <v>0</v>
      </c>
      <c r="CG15" s="75">
        <f>'1'!CG15</f>
        <v>0</v>
      </c>
      <c r="CH15" s="75">
        <f>'1'!CH15</f>
        <v>0</v>
      </c>
    </row>
    <row r="16" spans="1:86" s="98" customFormat="1" ht="40.799999999999997" x14ac:dyDescent="0.3">
      <c r="A16" s="1">
        <v>1</v>
      </c>
      <c r="B16" s="1">
        <f>IF(D16="ЕП",IF((AE16=0),1,0),0)</f>
        <v>0</v>
      </c>
      <c r="C16" s="1"/>
      <c r="D16" s="1" t="s">
        <v>6</v>
      </c>
      <c r="E16" s="1"/>
      <c r="F16" s="95">
        <v>41338</v>
      </c>
      <c r="G16" s="95">
        <v>41334</v>
      </c>
      <c r="H16" s="1">
        <v>100</v>
      </c>
      <c r="I16" s="1" t="s">
        <v>108</v>
      </c>
      <c r="J16" s="1" t="s">
        <v>109</v>
      </c>
      <c r="K16" s="1"/>
      <c r="L16" s="111">
        <v>2800</v>
      </c>
      <c r="M16" s="1" t="str">
        <f t="shared" ref="M16:M20" si="0">IF(D16="ЕП","пп.7 п.8.8.2. части 8.8.","-")</f>
        <v>пп.7 п.8.8.2. части 8.8.</v>
      </c>
      <c r="N16" s="1"/>
      <c r="O16" s="1"/>
      <c r="P16" s="1"/>
      <c r="Q16" s="1"/>
      <c r="R16" s="1"/>
      <c r="S16" s="1"/>
      <c r="T16" s="43">
        <v>210</v>
      </c>
      <c r="U16" s="1">
        <f>IF(D16="ЕП",1,0)</f>
        <v>1</v>
      </c>
      <c r="V16" s="96">
        <f>IF(D16="ЕП",L16,0)</f>
        <v>2800</v>
      </c>
      <c r="W16" s="96">
        <f>IF(D16="М",1,0)</f>
        <v>0</v>
      </c>
      <c r="X16" s="96">
        <f>IF(D16="М",L16,0)</f>
        <v>0</v>
      </c>
      <c r="Y16" s="97">
        <f t="shared" ref="Y16:Y18" si="1">IF(D16="ЗЦ",1,0)</f>
        <v>0</v>
      </c>
      <c r="Z16" s="96">
        <f t="shared" ref="Z16:Z18" si="2">IF(D16="ЗЦ",L16,0)</f>
        <v>0</v>
      </c>
      <c r="AA16" s="97">
        <f t="shared" ref="AA16:AA18" si="3">IF(D16="К",1,0)</f>
        <v>0</v>
      </c>
      <c r="AB16" s="96">
        <f t="shared" ref="AB16:AB18" si="4">IF(D16="К",L16,0)</f>
        <v>0</v>
      </c>
      <c r="AC16" s="97">
        <f t="shared" ref="AC16:AC18" si="5">IF(D16="А",1,0)</f>
        <v>0</v>
      </c>
      <c r="AD16" s="96">
        <f t="shared" ref="AD16:AD18" si="6">IF(D16="А",L16,0)</f>
        <v>0</v>
      </c>
      <c r="AE16" s="96">
        <f>SUM(AF16:DD16)</f>
        <v>2800</v>
      </c>
      <c r="AF16" s="1">
        <f>IF(AND(M16="пп.7 п.8.8.2. части 8.8.",T16=$AF$15),L16,0)</f>
        <v>0</v>
      </c>
      <c r="AG16" s="1">
        <f>IF(AND(M16="пп.7 п.8.8.2. части 8.8.",T16=$AG$15),L16,0)</f>
        <v>0</v>
      </c>
      <c r="AH16" s="1">
        <f>IF(AND(M16="пп.7 п.8.8.2. части 8.8.",T16=$AH$15),L16,0)</f>
        <v>0</v>
      </c>
      <c r="AI16" s="1">
        <f>IF(AND(M16="пп.7 п.8.8.2. части 8.8.",T16=$AI$15),L16,0)</f>
        <v>0</v>
      </c>
      <c r="AJ16" s="1">
        <f>IF(AND(M16="пп.7 п.8.8.2. части 8.8.",T16=$AJ$15),L16,0)</f>
        <v>0</v>
      </c>
      <c r="AK16" s="1">
        <f>IF(AND(M16="пп.7 п.8.8.2. части 8.8.",T16=$AK$15),L16,0)</f>
        <v>0</v>
      </c>
      <c r="AL16" s="1">
        <f>IF(AND(M16="пп.7 п.8.8.2. части 8.8.",T16=$AL$15),L16,0)</f>
        <v>0</v>
      </c>
      <c r="AM16" s="1">
        <f>IF(AND(M16="пп.7 п.8.8.2. части 8.8.",T16=$AM$15),L16,0)</f>
        <v>0</v>
      </c>
      <c r="AN16" s="1">
        <f>IF(AND(M16="пп.7 п.8.8.2. части 8.8.",T16=$AN$15),L16,0)</f>
        <v>0</v>
      </c>
      <c r="AO16" s="1">
        <f>IF(AND(M16="пп.7 п.8.8.2. части 8.8.",T16=$AO$15),L16,0)</f>
        <v>0</v>
      </c>
      <c r="AP16" s="1">
        <f>IF(AND(M16="пп.7 п.8.8.2. части 8.8.",T16=$AP$15),L16,0)</f>
        <v>0</v>
      </c>
      <c r="AQ16" s="1">
        <f>IF(AND(M16="пп.7 п.8.8.2. части 8.8.",T16=$AQ$15),L16,0)</f>
        <v>0</v>
      </c>
      <c r="AR16" s="1">
        <f>IF(AND(M16="пп.7 п.8.8.2. части 8.8.",T16=$AR$15),L16,0)</f>
        <v>0</v>
      </c>
      <c r="AS16" s="1">
        <f>IF(AND(M16="пп.7 п.8.8.2. части 8.8.",T16=$AS$15),L16,0)</f>
        <v>0</v>
      </c>
      <c r="AT16" s="1">
        <f>IF(AND(M16="пп.7 п.8.8.2. части 8.8.",T16=$AT$15),L16,0)</f>
        <v>0</v>
      </c>
      <c r="AU16" s="1">
        <f>IF(AND(M16="пп.7 п.8.8.2. части 8.8.",T16=$AU$15),L16,0)</f>
        <v>2800</v>
      </c>
      <c r="AV16" s="1">
        <f>IF(AND(M16="пп.7 п.8.8.2. части 8.8.",T16=$AV$15),L16,0)</f>
        <v>0</v>
      </c>
      <c r="AW16" s="1">
        <f>IF(AND(M16="пп.7 п.8.8.2. части 8.8.",T16=$AW$15),L16,0)</f>
        <v>0</v>
      </c>
      <c r="AX16" s="1">
        <f>IF(AND(M16="пп.7 п.8.8.2. части 8.8.",T16=$AX$15),L16,0)</f>
        <v>0</v>
      </c>
      <c r="AY16" s="1">
        <f>IF(AND(M16="пп.7 п.8.8.2. части 8.8.",T16=$AY$15),L16,0)</f>
        <v>0</v>
      </c>
      <c r="AZ16" s="1">
        <f>IF(AND(M16="пп.7 п.8.8.2. части 8.8.",T16=$AZ$15),L16,0)</f>
        <v>0</v>
      </c>
      <c r="BA16" s="1">
        <f>IF(AND(M16="пп.7 п.8.8.2. части 8.8.",T16=$BA$15),L16,0)</f>
        <v>0</v>
      </c>
      <c r="BB16" s="1">
        <f>IF(AND(M16="пп.7 п.8.8.2. части 8.8.",T16=$BB$15),L16,0)</f>
        <v>0</v>
      </c>
      <c r="BC16" s="1">
        <f>IF(AND(M16="пп.7 п.8.8.2. части 8.8.",T16=$BC$15),L16,0)</f>
        <v>0</v>
      </c>
      <c r="BD16" s="1">
        <f>IF(AND(M16="пп.7 п.8.8.2. части 8.8.",T16=$BD$15),L16,0)</f>
        <v>0</v>
      </c>
      <c r="BE16" s="1">
        <f>IF(AND(M16="пп.7 п.8.8.2. части 8.8.",T16=$BE$15),L16,0)</f>
        <v>0</v>
      </c>
      <c r="BF16" s="1">
        <f>IF(AND(M16="пп.7 п.8.8.2. части 8.8.",T16=$BF$15),L16,0)</f>
        <v>0</v>
      </c>
      <c r="BG16" s="1">
        <f>IF(AND(M16="пп.7 п.8.8.2. части 8.8.",T16=$BG$15),L16,0)</f>
        <v>0</v>
      </c>
      <c r="BH16" s="1">
        <f>IF(AND(M16="пп.7 п.8.8.2. части 8.8.",T16=$BH$15),L16,0)</f>
        <v>0</v>
      </c>
      <c r="BI16" s="1">
        <f>IF(AND(M16="пп.7 п.8.8.2. части 8.8.",T16=$BI$15),L16,0)</f>
        <v>0</v>
      </c>
      <c r="BJ16" s="1">
        <f>IF(AND(M16="пп.7 п.8.8.2. части 8.8.",T16=$BJ$15),L16,0)</f>
        <v>0</v>
      </c>
      <c r="BK16" s="1">
        <f>IF(AND(M16="пп.7 п.8.8.2. части 8.8.",T16=$BK$15),L16,0)</f>
        <v>0</v>
      </c>
      <c r="BL16" s="1">
        <f>IF(AND(M16="пп.7 п.8.8.2. части 8.8.",T16=$BL$15),L16,0)</f>
        <v>0</v>
      </c>
      <c r="BM16" s="1">
        <f>IF(AND(M16="пп.7 п.8.8.2. части 8.8.",T16=$BM$15),L16,0)</f>
        <v>0</v>
      </c>
      <c r="BN16" s="1">
        <f>IF(AND(M16="пп.7 п.8.8.2. части 8.8.",T16=$BN$15),L16,0)</f>
        <v>0</v>
      </c>
      <c r="BO16" s="1">
        <f>IF(AND(M16="пп.7 п.8.8.2. части 8.8.",T16=$BO$15),L16,0)</f>
        <v>0</v>
      </c>
      <c r="BP16" s="1">
        <f>IF(AND(M16="пп.7 п.8.8.2. части 8.8.",T16=$BP$15),L16,0)</f>
        <v>0</v>
      </c>
      <c r="BQ16" s="98">
        <f>IF(AND(M16="пп.7 п.8.8.2. части 8.8.",T16=$BQ$15),L16,0)</f>
        <v>0</v>
      </c>
      <c r="BR16" s="98">
        <f>IF(AND(M16="пп.7 п.8.8.2. части 8.8.",T16=$BR$15),L16,0)</f>
        <v>0</v>
      </c>
      <c r="BS16" s="98">
        <f>IF(AND(M16="пп.7 п.8.8.2. части 8.8.",T16=$BS$15),L16,0)</f>
        <v>0</v>
      </c>
      <c r="BT16" s="98">
        <f>IF(AND(M16="пп.7 п.8.8.2. части 8.8.",T16=$BT$15),L16,0)</f>
        <v>0</v>
      </c>
      <c r="BU16" s="98">
        <f>IF(AND(M16="пп.7 п.8.8.2. части 8.8.",T16=$BU$15),L16,0)</f>
        <v>0</v>
      </c>
      <c r="BV16" s="98">
        <f>IF(AND(M16="пп.7 п.8.8.2. части 8.8.",T16=$BV$15),L16,0)</f>
        <v>0</v>
      </c>
      <c r="BW16" s="98">
        <f>IF(AND(M16="пп.7 п.8.8.2. части 8.8.",T16=$BW$15),L16,0)</f>
        <v>0</v>
      </c>
      <c r="BX16" s="98">
        <f>IF(AND(M16="пп.7 п.8.8.2. части 8.8.",T16=$BX$15),L16,0)</f>
        <v>0</v>
      </c>
      <c r="BY16" s="98">
        <f>IF(AND(M16="пп.7 п.8.8.2. части 8.8.",T16=$BY$15),L16,0)</f>
        <v>0</v>
      </c>
      <c r="BZ16" s="98">
        <f>IF(AND(M16="пп.7 п.8.8.2. части 8.8.",T16=$BZ$15),L16,0)</f>
        <v>0</v>
      </c>
      <c r="CA16" s="98">
        <f>IF(AND(M16="пп.7 п.8.8.2. части 8.8.",T16=$CA$15),L16,0)</f>
        <v>0</v>
      </c>
      <c r="CB16" s="98">
        <f>IF(AND(M16="пп.7 п.8.8.2. части 8.8.",T16=$CB$15),L16,0)</f>
        <v>0</v>
      </c>
    </row>
    <row r="17" spans="1:80" ht="30.6" customHeight="1" x14ac:dyDescent="0.2">
      <c r="A17" s="124">
        <v>1</v>
      </c>
      <c r="B17" s="2">
        <f t="shared" ref="B17:B22" si="7">IF(D17="ЕП",IF((AE17=0),1,0),0)</f>
        <v>0</v>
      </c>
      <c r="D17" s="2" t="s">
        <v>6</v>
      </c>
      <c r="F17" s="186">
        <v>41338</v>
      </c>
      <c r="G17" s="186">
        <v>41334</v>
      </c>
      <c r="H17" s="126" t="s">
        <v>110</v>
      </c>
      <c r="I17" s="126" t="s">
        <v>87</v>
      </c>
      <c r="J17" s="2" t="s">
        <v>111</v>
      </c>
      <c r="L17" s="112">
        <v>1777</v>
      </c>
      <c r="M17" s="2" t="str">
        <f t="shared" si="0"/>
        <v>пп.7 п.8.8.2. части 8.8.</v>
      </c>
      <c r="T17" s="43">
        <v>48</v>
      </c>
      <c r="U17" s="124">
        <f t="shared" ref="U17" si="8">IF(D17="ЕП",1,0)</f>
        <v>1</v>
      </c>
      <c r="V17" s="3">
        <f t="shared" ref="V17:V18" si="9">IF(D17="ЕП",L17,0)</f>
        <v>1777</v>
      </c>
      <c r="W17" s="3">
        <f t="shared" ref="W17:W18" si="10">IF(D17="М",1,0)</f>
        <v>0</v>
      </c>
      <c r="X17" s="3">
        <f t="shared" ref="X17:X18" si="11">IF(D17="М",L17,0)</f>
        <v>0</v>
      </c>
      <c r="Y17" s="5">
        <f t="shared" si="1"/>
        <v>0</v>
      </c>
      <c r="Z17" s="3">
        <f t="shared" si="2"/>
        <v>0</v>
      </c>
      <c r="AA17" s="5">
        <f t="shared" si="3"/>
        <v>0</v>
      </c>
      <c r="AB17" s="3">
        <f t="shared" si="4"/>
        <v>0</v>
      </c>
      <c r="AC17" s="5">
        <f t="shared" si="5"/>
        <v>0</v>
      </c>
      <c r="AD17" s="3">
        <f t="shared" si="6"/>
        <v>0</v>
      </c>
      <c r="AE17" s="3">
        <f t="shared" ref="AE17:AE18" si="12">SUM(AF17:DD17)</f>
        <v>1777</v>
      </c>
      <c r="AF17" s="1">
        <f t="shared" ref="AF17:AF18" si="13">IF(AND(M17="пп.7 п.8.8.2. части 8.8.",T17=$AF$15),L17,0)</f>
        <v>0</v>
      </c>
      <c r="AG17" s="1">
        <f t="shared" ref="AG17:AG18" si="14">IF(AND(M17="пп.7 п.8.8.2. части 8.8.",T17=$AG$15),L17,0)</f>
        <v>0</v>
      </c>
      <c r="AH17" s="1">
        <f t="shared" ref="AH17:AH18" si="15">IF(AND(M17="пп.7 п.8.8.2. части 8.8.",T17=$AH$15),L17,0)</f>
        <v>0</v>
      </c>
      <c r="AI17" s="1">
        <f t="shared" ref="AI17:AI18" si="16">IF(AND(M17="пп.7 п.8.8.2. части 8.8.",T17=$AI$15),L17,0)</f>
        <v>0</v>
      </c>
      <c r="AJ17" s="1">
        <f t="shared" ref="AJ17:AJ18" si="17">IF(AND(M17="пп.7 п.8.8.2. части 8.8.",T17=$AJ$15),L17,0)</f>
        <v>0</v>
      </c>
      <c r="AK17" s="1">
        <f t="shared" ref="AK17:AK18" si="18">IF(AND(M17="пп.7 п.8.8.2. части 8.8.",T17=$AK$15),L17,0)</f>
        <v>0</v>
      </c>
      <c r="AL17" s="1">
        <f t="shared" ref="AL17:AL18" si="19">IF(AND(M17="пп.7 п.8.8.2. части 8.8.",T17=$AL$15),L17,0)</f>
        <v>0</v>
      </c>
      <c r="AM17" s="1">
        <f t="shared" ref="AM17:AM18" si="20">IF(AND(M17="пп.7 п.8.8.2. части 8.8.",T17=$AM$15),L17,0)</f>
        <v>0</v>
      </c>
      <c r="AN17" s="1">
        <f t="shared" ref="AN17:AN18" si="21">IF(AND(M17="пп.7 п.8.8.2. части 8.8.",T17=$AN$15),L17,0)</f>
        <v>1777</v>
      </c>
      <c r="AO17" s="1">
        <f t="shared" ref="AO17:AO18" si="22">IF(AND(M17="пп.7 п.8.8.2. части 8.8.",T17=$AO$15),L17,0)</f>
        <v>0</v>
      </c>
      <c r="AP17" s="1">
        <f t="shared" ref="AP17:AP18" si="23">IF(AND(M17="пп.7 п.8.8.2. части 8.8.",T17=$AP$15),L17,0)</f>
        <v>0</v>
      </c>
      <c r="AQ17" s="1">
        <f t="shared" ref="AQ17:AQ18" si="24">IF(AND(M17="пп.7 п.8.8.2. части 8.8.",T17=$AQ$15),L17,0)</f>
        <v>0</v>
      </c>
      <c r="AR17" s="1">
        <f t="shared" ref="AR17:AR18" si="25">IF(AND(M17="пп.7 п.8.8.2. части 8.8.",T17=$AR$15),L17,0)</f>
        <v>0</v>
      </c>
      <c r="AS17" s="1">
        <f t="shared" ref="AS17:AS18" si="26">IF(AND(M17="пп.7 п.8.8.2. части 8.8.",T17=$AS$15),L17,0)</f>
        <v>0</v>
      </c>
      <c r="AT17" s="1">
        <f t="shared" ref="AT17:AT18" si="27">IF(AND(M17="пп.7 п.8.8.2. части 8.8.",T17=$AT$15),L17,0)</f>
        <v>0</v>
      </c>
      <c r="AU17" s="1">
        <f t="shared" ref="AU17:AU18" si="28">IF(AND(M17="пп.7 п.8.8.2. части 8.8.",T17=$AU$15),L17,0)</f>
        <v>0</v>
      </c>
      <c r="AV17" s="1">
        <f t="shared" ref="AV17:AV18" si="29">IF(AND(M17="пп.7 п.8.8.2. части 8.8.",T17=$AV$15),L17,0)</f>
        <v>0</v>
      </c>
      <c r="AW17" s="1">
        <f t="shared" ref="AW17:AW18" si="30">IF(AND(M17="пп.7 п.8.8.2. части 8.8.",T17=$AW$15),L17,0)</f>
        <v>0</v>
      </c>
      <c r="AX17" s="1">
        <f t="shared" ref="AX17:AX18" si="31">IF(AND(M17="пп.7 п.8.8.2. части 8.8.",T17=$AX$15),L17,0)</f>
        <v>0</v>
      </c>
      <c r="AY17" s="1">
        <f t="shared" ref="AY17:AY18" si="32">IF(AND(M17="пп.7 п.8.8.2. части 8.8.",T17=$AY$15),L17,0)</f>
        <v>0</v>
      </c>
      <c r="AZ17" s="1">
        <f t="shared" ref="AZ17:AZ18" si="33">IF(AND(M17="пп.7 п.8.8.2. части 8.8.",T17=$AZ$15),L17,0)</f>
        <v>0</v>
      </c>
      <c r="BA17" s="1">
        <f t="shared" ref="BA17:BA18" si="34">IF(AND(M17="пп.7 п.8.8.2. части 8.8.",T17=$BA$15),L17,0)</f>
        <v>0</v>
      </c>
      <c r="BB17" s="1">
        <f t="shared" ref="BB17:BB18" si="35">IF(AND(M17="пп.7 п.8.8.2. части 8.8.",T17=$BB$15),L17,0)</f>
        <v>0</v>
      </c>
      <c r="BC17" s="1">
        <f t="shared" ref="BC17:BC18" si="36">IF(AND(M17="пп.7 п.8.8.2. части 8.8.",T17=$BC$15),L17,0)</f>
        <v>0</v>
      </c>
      <c r="BD17" s="1">
        <f t="shared" ref="BD17:BD18" si="37">IF(AND(M17="пп.7 п.8.8.2. части 8.8.",T17=$BD$15),L17,0)</f>
        <v>0</v>
      </c>
      <c r="BE17" s="1">
        <f t="shared" ref="BE17:BE18" si="38">IF(AND(M17="пп.7 п.8.8.2. части 8.8.",T17=$BE$15),L17,0)</f>
        <v>0</v>
      </c>
      <c r="BF17" s="1">
        <f t="shared" ref="BF17:BF18" si="39">IF(AND(M17="пп.7 п.8.8.2. части 8.8.",T17=$BF$15),L17,0)</f>
        <v>0</v>
      </c>
      <c r="BG17" s="1">
        <f t="shared" ref="BG17:BG18" si="40">IF(AND(M17="пп.7 п.8.8.2. части 8.8.",T17=$BG$15),L17,0)</f>
        <v>0</v>
      </c>
      <c r="BH17" s="1">
        <f t="shared" ref="BH17:BH18" si="41">IF(AND(M17="пп.7 п.8.8.2. части 8.8.",T17=$BH$15),L17,0)</f>
        <v>0</v>
      </c>
      <c r="BI17" s="1">
        <f t="shared" ref="BI17:BI18" si="42">IF(AND(M17="пп.7 п.8.8.2. части 8.8.",T17=$BI$15),L17,0)</f>
        <v>0</v>
      </c>
      <c r="BJ17" s="1">
        <f t="shared" ref="BJ17:BJ18" si="43">IF(AND(M17="пп.7 п.8.8.2. части 8.8.",T17=$BJ$15),L17,0)</f>
        <v>0</v>
      </c>
      <c r="BK17" s="1">
        <f t="shared" ref="BK17:BK18" si="44">IF(AND(M17="пп.7 п.8.8.2. части 8.8.",T17=$BK$15),L17,0)</f>
        <v>0</v>
      </c>
      <c r="BL17" s="1">
        <f t="shared" ref="BL17:BL18" si="45">IF(AND(M17="пп.7 п.8.8.2. части 8.8.",T17=$BL$15),L17,0)</f>
        <v>0</v>
      </c>
      <c r="BM17" s="1">
        <f t="shared" ref="BM17:BM18" si="46">IF(AND(M17="пп.7 п.8.8.2. части 8.8.",T17=$BM$15),L17,0)</f>
        <v>0</v>
      </c>
      <c r="BN17" s="1">
        <f t="shared" ref="BN17:BN18" si="47">IF(AND(M17="пп.7 п.8.8.2. части 8.8.",T17=$BN$15),L17,0)</f>
        <v>0</v>
      </c>
      <c r="BO17" s="1">
        <f t="shared" ref="BO17:BO18" si="48">IF(AND(M17="пп.7 п.8.8.2. части 8.8.",T17=$BO$15),L17,0)</f>
        <v>0</v>
      </c>
      <c r="BP17" s="1">
        <f t="shared" ref="BP17:BP18" si="49">IF(AND(M17="пп.7 п.8.8.2. части 8.8.",T17=$BP$15),L17,0)</f>
        <v>0</v>
      </c>
      <c r="BQ17" s="98">
        <f t="shared" ref="BQ17:BQ18" si="50">IF(AND(M17="пп.7 п.8.8.2. части 8.8.",T17=$BQ$15),L17,0)</f>
        <v>0</v>
      </c>
      <c r="BR17" s="98">
        <f t="shared" ref="BR17:BR18" si="51">IF(AND(M17="пп.7 п.8.8.2. части 8.8.",T17=$BR$15),L17,0)</f>
        <v>0</v>
      </c>
      <c r="BS17" s="98">
        <f t="shared" ref="BS17:BS18" si="52">IF(AND(M17="пп.7 п.8.8.2. части 8.8.",T17=$BS$15),L17,0)</f>
        <v>0</v>
      </c>
      <c r="BT17" s="98">
        <f t="shared" ref="BT17:BT18" si="53">IF(AND(M17="пп.7 п.8.8.2. части 8.8.",T17=$BT$15),L17,0)</f>
        <v>0</v>
      </c>
      <c r="BU17" s="98">
        <f t="shared" ref="BU17:BU18" si="54">IF(AND(M17="пп.7 п.8.8.2. части 8.8.",T17=$BU$15),L17,0)</f>
        <v>0</v>
      </c>
      <c r="BV17" s="98">
        <f t="shared" ref="BV17:BV18" si="55">IF(AND(M17="пп.7 п.8.8.2. части 8.8.",T17=$BV$15),L17,0)</f>
        <v>0</v>
      </c>
      <c r="BW17" s="98">
        <f t="shared" ref="BW17:BW18" si="56">IF(AND(M17="пп.7 п.8.8.2. части 8.8.",T17=$BW$15),L17,0)</f>
        <v>0</v>
      </c>
      <c r="BX17" s="98">
        <f t="shared" ref="BX17:BX18" si="57">IF(AND(M17="пп.7 п.8.8.2. части 8.8.",T17=$BX$15),L17,0)</f>
        <v>0</v>
      </c>
      <c r="BY17" s="98">
        <f t="shared" ref="BY17:BY18" si="58">IF(AND(M17="пп.7 п.8.8.2. части 8.8.",T17=$BY$15),L17,0)</f>
        <v>0</v>
      </c>
      <c r="BZ17" s="98">
        <f t="shared" ref="BZ17:BZ18" si="59">IF(AND(M17="пп.7 п.8.8.2. части 8.8.",T17=$BZ$15),L17,0)</f>
        <v>0</v>
      </c>
      <c r="CA17" s="98">
        <f t="shared" ref="CA17:CA18" si="60">IF(AND(M17="пп.7 п.8.8.2. части 8.8.",T17=$CA$15),L17,0)</f>
        <v>0</v>
      </c>
      <c r="CB17" s="98">
        <f t="shared" ref="CB17:CB18" si="61">IF(AND(M17="пп.7 п.8.8.2. части 8.8.",T17=$CB$15),L17,0)</f>
        <v>0</v>
      </c>
    </row>
    <row r="18" spans="1:80" ht="20.399999999999999" x14ac:dyDescent="0.2">
      <c r="A18" s="125"/>
      <c r="B18" s="2">
        <f t="shared" si="7"/>
        <v>0</v>
      </c>
      <c r="D18" s="2" t="s">
        <v>6</v>
      </c>
      <c r="F18" s="187"/>
      <c r="G18" s="187"/>
      <c r="H18" s="128"/>
      <c r="I18" s="128"/>
      <c r="J18" s="2" t="s">
        <v>112</v>
      </c>
      <c r="L18" s="112">
        <v>27590</v>
      </c>
      <c r="M18" s="2" t="str">
        <f t="shared" si="0"/>
        <v>пп.7 п.8.8.2. части 8.8.</v>
      </c>
      <c r="T18" s="43">
        <v>126</v>
      </c>
      <c r="U18" s="125"/>
      <c r="V18" s="3">
        <f t="shared" si="9"/>
        <v>27590</v>
      </c>
      <c r="W18" s="3">
        <f t="shared" si="10"/>
        <v>0</v>
      </c>
      <c r="X18" s="3">
        <f t="shared" si="11"/>
        <v>0</v>
      </c>
      <c r="Y18" s="5">
        <f t="shared" si="1"/>
        <v>0</v>
      </c>
      <c r="Z18" s="3">
        <f t="shared" si="2"/>
        <v>0</v>
      </c>
      <c r="AA18" s="5">
        <f t="shared" si="3"/>
        <v>0</v>
      </c>
      <c r="AB18" s="3">
        <f t="shared" si="4"/>
        <v>0</v>
      </c>
      <c r="AC18" s="5">
        <f t="shared" si="5"/>
        <v>0</v>
      </c>
      <c r="AD18" s="3">
        <f t="shared" si="6"/>
        <v>0</v>
      </c>
      <c r="AE18" s="3">
        <f t="shared" si="12"/>
        <v>27590</v>
      </c>
      <c r="AF18" s="1">
        <f t="shared" si="13"/>
        <v>0</v>
      </c>
      <c r="AG18" s="1">
        <f t="shared" si="14"/>
        <v>0</v>
      </c>
      <c r="AH18" s="1">
        <f t="shared" si="15"/>
        <v>0</v>
      </c>
      <c r="AI18" s="1">
        <f t="shared" si="16"/>
        <v>0</v>
      </c>
      <c r="AJ18" s="1">
        <f t="shared" si="17"/>
        <v>0</v>
      </c>
      <c r="AK18" s="1">
        <f t="shared" si="18"/>
        <v>0</v>
      </c>
      <c r="AL18" s="1">
        <f t="shared" si="19"/>
        <v>0</v>
      </c>
      <c r="AM18" s="1">
        <f t="shared" si="20"/>
        <v>0</v>
      </c>
      <c r="AN18" s="1">
        <f t="shared" si="21"/>
        <v>0</v>
      </c>
      <c r="AO18" s="1">
        <f t="shared" si="22"/>
        <v>0</v>
      </c>
      <c r="AP18" s="1">
        <f t="shared" si="23"/>
        <v>0</v>
      </c>
      <c r="AQ18" s="1">
        <f t="shared" si="24"/>
        <v>0</v>
      </c>
      <c r="AR18" s="1">
        <f t="shared" si="25"/>
        <v>0</v>
      </c>
      <c r="AS18" s="1">
        <f t="shared" si="26"/>
        <v>0</v>
      </c>
      <c r="AT18" s="1">
        <f t="shared" si="27"/>
        <v>0</v>
      </c>
      <c r="AU18" s="1">
        <f t="shared" si="28"/>
        <v>0</v>
      </c>
      <c r="AV18" s="1">
        <f t="shared" si="29"/>
        <v>0</v>
      </c>
      <c r="AW18" s="1">
        <f t="shared" si="30"/>
        <v>0</v>
      </c>
      <c r="AX18" s="1">
        <f t="shared" si="31"/>
        <v>0</v>
      </c>
      <c r="AY18" s="1">
        <f t="shared" si="32"/>
        <v>0</v>
      </c>
      <c r="AZ18" s="1">
        <f t="shared" si="33"/>
        <v>0</v>
      </c>
      <c r="BA18" s="1">
        <f t="shared" si="34"/>
        <v>0</v>
      </c>
      <c r="BB18" s="1">
        <f t="shared" si="35"/>
        <v>0</v>
      </c>
      <c r="BC18" s="1">
        <f t="shared" si="36"/>
        <v>27590</v>
      </c>
      <c r="BD18" s="1">
        <f t="shared" si="37"/>
        <v>0</v>
      </c>
      <c r="BE18" s="1">
        <f t="shared" si="38"/>
        <v>0</v>
      </c>
      <c r="BF18" s="1">
        <f t="shared" si="39"/>
        <v>0</v>
      </c>
      <c r="BG18" s="1">
        <f t="shared" si="40"/>
        <v>0</v>
      </c>
      <c r="BH18" s="1">
        <f t="shared" si="41"/>
        <v>0</v>
      </c>
      <c r="BI18" s="1">
        <f t="shared" si="42"/>
        <v>0</v>
      </c>
      <c r="BJ18" s="1">
        <f t="shared" si="43"/>
        <v>0</v>
      </c>
      <c r="BK18" s="1">
        <f t="shared" si="44"/>
        <v>0</v>
      </c>
      <c r="BL18" s="1">
        <f t="shared" si="45"/>
        <v>0</v>
      </c>
      <c r="BM18" s="1">
        <f t="shared" si="46"/>
        <v>0</v>
      </c>
      <c r="BN18" s="1">
        <f t="shared" si="47"/>
        <v>0</v>
      </c>
      <c r="BO18" s="1">
        <f t="shared" si="48"/>
        <v>0</v>
      </c>
      <c r="BP18" s="1">
        <f t="shared" si="49"/>
        <v>0</v>
      </c>
      <c r="BQ18" s="98">
        <f t="shared" si="50"/>
        <v>0</v>
      </c>
      <c r="BR18" s="98">
        <f t="shared" si="51"/>
        <v>0</v>
      </c>
      <c r="BS18" s="98">
        <f t="shared" si="52"/>
        <v>0</v>
      </c>
      <c r="BT18" s="98">
        <f t="shared" si="53"/>
        <v>0</v>
      </c>
      <c r="BU18" s="98">
        <f t="shared" si="54"/>
        <v>0</v>
      </c>
      <c r="BV18" s="98">
        <f t="shared" si="55"/>
        <v>0</v>
      </c>
      <c r="BW18" s="98">
        <f t="shared" si="56"/>
        <v>0</v>
      </c>
      <c r="BX18" s="98">
        <f t="shared" si="57"/>
        <v>0</v>
      </c>
      <c r="BY18" s="98">
        <f t="shared" si="58"/>
        <v>0</v>
      </c>
      <c r="BZ18" s="98">
        <f t="shared" si="59"/>
        <v>0</v>
      </c>
      <c r="CA18" s="98">
        <f t="shared" si="60"/>
        <v>0</v>
      </c>
      <c r="CB18" s="98">
        <f t="shared" si="61"/>
        <v>0</v>
      </c>
    </row>
    <row r="19" spans="1:80" x14ac:dyDescent="0.2">
      <c r="F19" s="76"/>
      <c r="G19" s="76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</row>
    <row r="20" spans="1:80" x14ac:dyDescent="0.2">
      <c r="F20" s="76"/>
      <c r="G20" s="76"/>
    </row>
  </sheetData>
  <autoFilter ref="A15:BE26">
    <filterColumn colId="20" showButton="0"/>
    <filterColumn colId="24" showButton="0"/>
    <filterColumn colId="26" showButton="0"/>
    <filterColumn colId="28" showButton="0"/>
  </autoFilter>
  <mergeCells count="41">
    <mergeCell ref="AC13:AD15"/>
    <mergeCell ref="H17:H18"/>
    <mergeCell ref="I17:I18"/>
    <mergeCell ref="R13:R15"/>
    <mergeCell ref="U13:V15"/>
    <mergeCell ref="W13:X15"/>
    <mergeCell ref="Y13:Z15"/>
    <mergeCell ref="AA13:AB15"/>
    <mergeCell ref="U17:U18"/>
    <mergeCell ref="T13:T15"/>
    <mergeCell ref="D10:G10"/>
    <mergeCell ref="D11:G11"/>
    <mergeCell ref="A13:A15"/>
    <mergeCell ref="D13:D15"/>
    <mergeCell ref="E13:E15"/>
    <mergeCell ref="F13:F15"/>
    <mergeCell ref="G13:G15"/>
    <mergeCell ref="H13:H15"/>
    <mergeCell ref="D5:H5"/>
    <mergeCell ref="D6:G6"/>
    <mergeCell ref="E7:H7"/>
    <mergeCell ref="E8:H8"/>
    <mergeCell ref="D2:F2"/>
    <mergeCell ref="M2:W4"/>
    <mergeCell ref="D3:E3"/>
    <mergeCell ref="G3:I3"/>
    <mergeCell ref="D4:J4"/>
    <mergeCell ref="A17:A18"/>
    <mergeCell ref="F17:F18"/>
    <mergeCell ref="G17:G18"/>
    <mergeCell ref="D9:G9"/>
    <mergeCell ref="S13:S15"/>
    <mergeCell ref="I13:I15"/>
    <mergeCell ref="J13:J15"/>
    <mergeCell ref="K13:K15"/>
    <mergeCell ref="L13:L15"/>
    <mergeCell ref="M13:M15"/>
    <mergeCell ref="Q14:Q15"/>
    <mergeCell ref="N13:N15"/>
    <mergeCell ref="O13:O15"/>
    <mergeCell ref="P13:P15"/>
  </mergeCells>
  <conditionalFormatting sqref="M2:W4">
    <cfRule type="cellIs" dxfId="4" priority="20" operator="notEqual">
      <formula>"-"</formula>
    </cfRule>
  </conditionalFormatting>
  <conditionalFormatting sqref="AE1:AE1048576">
    <cfRule type="cellIs" dxfId="3" priority="19" operator="greaterThan">
      <formula>0</formula>
    </cfRule>
  </conditionalFormatting>
  <conditionalFormatting sqref="L1:L1048576">
    <cfRule type="cellIs" dxfId="2" priority="18" operator="greaterThan">
      <formula>100000</formula>
    </cfRule>
  </conditionalFormatting>
  <conditionalFormatting sqref="B1:C1048576">
    <cfRule type="cellIs" dxfId="1" priority="16" operator="equal">
      <formula>1</formula>
    </cfRule>
    <cfRule type="cellIs" dxfId="0" priority="17" operator="equal">
      <formula>0</formula>
    </cfRule>
  </conditionalFormatting>
  <pageMargins left="0.7" right="0.7" top="0.75" bottom="0.75" header="0.3" footer="0.3"/>
  <pageSetup paperSize="9" scale="5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91"/>
  <sheetViews>
    <sheetView view="pageBreakPreview" zoomScale="60" zoomScaleNormal="100" workbookViewId="0">
      <pane xSplit="1" ySplit="6" topLeftCell="B7" activePane="bottomRight" state="frozen"/>
      <selection pane="topRight" activeCell="C1" sqref="C1"/>
      <selection pane="bottomLeft" activeCell="A7" sqref="A7"/>
      <selection pane="bottomRight" activeCell="D18" sqref="D18"/>
    </sheetView>
  </sheetViews>
  <sheetFormatPr defaultRowHeight="14.4" x14ac:dyDescent="0.3"/>
  <cols>
    <col min="1" max="1" width="6.109375" style="29" customWidth="1"/>
    <col min="2" max="2" width="62.21875" style="41" customWidth="1"/>
    <col min="3" max="3" width="14.77734375" style="42" customWidth="1"/>
    <col min="4" max="4" width="17.5546875" style="29" customWidth="1"/>
    <col min="5" max="5" width="14.77734375" style="29" customWidth="1"/>
    <col min="6" max="6" width="21.109375" style="116" customWidth="1"/>
    <col min="9" max="9" width="14" customWidth="1"/>
  </cols>
  <sheetData>
    <row r="2" spans="1:9" x14ac:dyDescent="0.3">
      <c r="A2" s="67"/>
      <c r="B2" s="68"/>
      <c r="C2" s="69" t="s">
        <v>40</v>
      </c>
      <c r="D2" s="70">
        <f ca="1">NOW()</f>
        <v>41541.483356712961</v>
      </c>
      <c r="E2" s="67"/>
      <c r="F2" s="113"/>
      <c r="G2" s="71"/>
      <c r="H2" s="71"/>
    </row>
    <row r="3" spans="1:9" ht="6.6" customHeight="1" x14ac:dyDescent="0.3">
      <c r="A3" s="195" t="s">
        <v>41</v>
      </c>
      <c r="B3" s="196"/>
      <c r="C3" s="196"/>
      <c r="D3" s="196"/>
      <c r="E3" s="196"/>
      <c r="F3" s="197"/>
      <c r="G3" s="71"/>
      <c r="H3" s="71"/>
    </row>
    <row r="4" spans="1:9" x14ac:dyDescent="0.3">
      <c r="A4" s="198"/>
      <c r="B4" s="199"/>
      <c r="C4" s="199"/>
      <c r="D4" s="199"/>
      <c r="E4" s="199"/>
      <c r="F4" s="200"/>
      <c r="G4" s="71"/>
      <c r="H4" s="71"/>
    </row>
    <row r="5" spans="1:9" x14ac:dyDescent="0.3">
      <c r="A5" s="67"/>
      <c r="B5" s="68"/>
      <c r="C5" s="69">
        <f>SUM(C7:C2100)</f>
        <v>350000</v>
      </c>
      <c r="D5" s="69">
        <f t="shared" ref="D5:E5" si="0">SUM(D7:D2100)</f>
        <v>41335</v>
      </c>
      <c r="E5" s="69">
        <f t="shared" si="0"/>
        <v>72711.8</v>
      </c>
      <c r="F5" s="113">
        <f>SUM(F7:F2100)-500000</f>
        <v>464046.80000000005</v>
      </c>
      <c r="G5" s="71"/>
      <c r="H5" s="71">
        <f>SUM(H7:H491)</f>
        <v>0</v>
      </c>
    </row>
    <row r="6" spans="1:9" x14ac:dyDescent="0.3">
      <c r="A6" s="72" t="s">
        <v>31</v>
      </c>
      <c r="B6" s="73" t="s">
        <v>32</v>
      </c>
      <c r="C6" s="103">
        <v>1</v>
      </c>
      <c r="D6" s="104">
        <v>2</v>
      </c>
      <c r="E6" s="104">
        <v>3</v>
      </c>
      <c r="F6" s="114" t="s">
        <v>33</v>
      </c>
      <c r="G6" s="71"/>
      <c r="H6" s="71"/>
    </row>
    <row r="7" spans="1:9" ht="13.95" customHeight="1" x14ac:dyDescent="0.3">
      <c r="A7" s="67">
        <f>'1'!AF15</f>
        <v>45</v>
      </c>
      <c r="B7" s="68" t="str">
        <f>'1'!AF14</f>
        <v>Бензин и дизельное топливо</v>
      </c>
      <c r="C7" s="69">
        <f>'1'!AF12</f>
        <v>350000</v>
      </c>
      <c r="D7" s="69">
        <f>'2'!AF12</f>
        <v>0</v>
      </c>
      <c r="E7" s="69">
        <f>'3'!AF12</f>
        <v>0</v>
      </c>
      <c r="F7" s="115">
        <f>SUM(C7:E7)</f>
        <v>350000</v>
      </c>
      <c r="G7" s="71">
        <f>IF(F7&gt;=500000,1,0)</f>
        <v>0</v>
      </c>
      <c r="H7" s="71">
        <f>IF(G7=1,A7,0)</f>
        <v>0</v>
      </c>
    </row>
    <row r="8" spans="1:9" ht="13.95" customHeight="1" x14ac:dyDescent="0.3">
      <c r="A8" s="67">
        <f>'1'!AG15</f>
        <v>218</v>
      </c>
      <c r="B8" s="68" t="str">
        <f>'1'!AG14</f>
        <v>Организация спортмероприятий</v>
      </c>
      <c r="C8" s="69">
        <f>'1'!AG12+[1]Договоры!$AF$3</f>
        <v>0</v>
      </c>
      <c r="D8" s="69">
        <f>'2'!AG12+[1]Договоры!$AF$4-12000</f>
        <v>0</v>
      </c>
      <c r="E8" s="69">
        <f>'3'!AG12+[1]Договоры!$AF$5</f>
        <v>40544.800000000003</v>
      </c>
      <c r="F8" s="115">
        <f t="shared" ref="F8:F55" si="1">SUM(C8:E8)</f>
        <v>40544.800000000003</v>
      </c>
      <c r="G8" s="71">
        <f t="shared" ref="G8:G71" si="2">IF(F8&gt;=500000,1,0)</f>
        <v>0</v>
      </c>
      <c r="H8" s="71">
        <f t="shared" ref="H8:H71" si="3">IF(G8=1,A8,0)</f>
        <v>0</v>
      </c>
      <c r="I8" s="105"/>
    </row>
    <row r="9" spans="1:9" ht="13.95" customHeight="1" x14ac:dyDescent="0.3">
      <c r="A9" s="67">
        <f>'1'!AH15</f>
        <v>115</v>
      </c>
      <c r="B9" s="68" t="str">
        <f>'1'!AH14</f>
        <v>Услуги по ремонту транспортных средств</v>
      </c>
      <c r="C9" s="69">
        <f>'1'!AH12</f>
        <v>0</v>
      </c>
      <c r="D9" s="69">
        <f>'2'!AH12</f>
        <v>0</v>
      </c>
      <c r="E9" s="69">
        <f>'3'!AH12</f>
        <v>0</v>
      </c>
      <c r="F9" s="115">
        <f t="shared" si="1"/>
        <v>0</v>
      </c>
      <c r="G9" s="71">
        <f t="shared" si="2"/>
        <v>0</v>
      </c>
      <c r="H9" s="71">
        <f t="shared" si="3"/>
        <v>0</v>
      </c>
    </row>
    <row r="10" spans="1:9" ht="13.95" customHeight="1" x14ac:dyDescent="0.3">
      <c r="A10" s="67">
        <f>'1'!AI15</f>
        <v>40</v>
      </c>
      <c r="B10" s="68" t="str">
        <f>'1'!AI14</f>
        <v>Канцелярские товары, канц.принадлежности бумажные</v>
      </c>
      <c r="C10" s="69">
        <f>'1'!AI12</f>
        <v>0</v>
      </c>
      <c r="D10" s="69">
        <f>'2'!AI12</f>
        <v>0</v>
      </c>
      <c r="E10" s="69">
        <f>'2'!AI12</f>
        <v>0</v>
      </c>
      <c r="F10" s="115">
        <f t="shared" si="1"/>
        <v>0</v>
      </c>
      <c r="G10" s="71">
        <f t="shared" si="2"/>
        <v>0</v>
      </c>
      <c r="H10" s="71">
        <f t="shared" si="3"/>
        <v>0</v>
      </c>
    </row>
    <row r="11" spans="1:9" ht="13.95" customHeight="1" x14ac:dyDescent="0.3">
      <c r="A11" s="67">
        <f>'1'!AJ15</f>
        <v>213</v>
      </c>
      <c r="B11" s="68" t="str">
        <f>'1'!AJ14</f>
        <v>Услуги по канализации, удалению отходов, сан. Обработке и аналогичные услуги</v>
      </c>
      <c r="C11" s="69">
        <f>'1'!AJ12</f>
        <v>0</v>
      </c>
      <c r="D11" s="69">
        <f>'2'!AJ12</f>
        <v>0</v>
      </c>
      <c r="E11" s="69">
        <f>'3'!AJ12</f>
        <v>0</v>
      </c>
      <c r="F11" s="115">
        <f t="shared" si="1"/>
        <v>0</v>
      </c>
      <c r="G11" s="71">
        <f t="shared" si="2"/>
        <v>0</v>
      </c>
      <c r="H11" s="71">
        <f t="shared" si="3"/>
        <v>0</v>
      </c>
    </row>
    <row r="12" spans="1:9" ht="13.95" customHeight="1" x14ac:dyDescent="0.3">
      <c r="A12" s="67">
        <f>'1'!AK15</f>
        <v>121</v>
      </c>
      <c r="B12" s="68" t="str">
        <f>'1'!AK14</f>
        <v>Производственное и промышленное оборудование</v>
      </c>
      <c r="C12" s="69">
        <f>'1'!AK12</f>
        <v>0</v>
      </c>
      <c r="D12" s="69">
        <f>'2'!AK12</f>
        <v>0</v>
      </c>
      <c r="E12" s="69">
        <f>'3'!AK12</f>
        <v>0</v>
      </c>
      <c r="F12" s="115">
        <f t="shared" si="1"/>
        <v>0</v>
      </c>
      <c r="G12" s="71">
        <f t="shared" si="2"/>
        <v>0</v>
      </c>
      <c r="H12" s="71">
        <f t="shared" si="3"/>
        <v>0</v>
      </c>
    </row>
    <row r="13" spans="1:9" ht="13.95" customHeight="1" x14ac:dyDescent="0.3">
      <c r="A13" s="67">
        <f>'1'!AL15</f>
        <v>102</v>
      </c>
      <c r="B13" s="68" t="str">
        <f>'1'!AL14</f>
        <v>Препараты и средства медицинские прочие</v>
      </c>
      <c r="C13" s="69">
        <f>'1'!AL12</f>
        <v>0</v>
      </c>
      <c r="D13" s="69">
        <f>'2'!AL12</f>
        <v>0</v>
      </c>
      <c r="E13" s="69">
        <f>'3'!AL12</f>
        <v>0</v>
      </c>
      <c r="F13" s="115">
        <f t="shared" si="1"/>
        <v>0</v>
      </c>
      <c r="G13" s="71">
        <f t="shared" si="2"/>
        <v>0</v>
      </c>
      <c r="H13" s="71">
        <f t="shared" si="3"/>
        <v>0</v>
      </c>
    </row>
    <row r="14" spans="1:9" ht="13.95" customHeight="1" x14ac:dyDescent="0.3">
      <c r="A14" s="67">
        <f>'1'!AM15</f>
        <v>118</v>
      </c>
      <c r="B14" s="68" t="str">
        <f>'1'!AM14</f>
        <v>Металлы и изделия из металла, а также услуги по их производству</v>
      </c>
      <c r="C14" s="69">
        <f>'1'!AM12</f>
        <v>0</v>
      </c>
      <c r="D14" s="69">
        <f>'2'!AM12</f>
        <v>0</v>
      </c>
      <c r="E14" s="69">
        <f>'3'!AM12</f>
        <v>0</v>
      </c>
      <c r="F14" s="115">
        <f t="shared" si="1"/>
        <v>0</v>
      </c>
      <c r="G14" s="71">
        <f t="shared" si="2"/>
        <v>0</v>
      </c>
      <c r="H14" s="71">
        <f t="shared" si="3"/>
        <v>0</v>
      </c>
    </row>
    <row r="15" spans="1:9" ht="13.95" customHeight="1" x14ac:dyDescent="0.3">
      <c r="A15" s="67">
        <f>'1'!AN15</f>
        <v>48</v>
      </c>
      <c r="B15" s="68" t="str">
        <f>'1'!AN14</f>
        <v>Хим.вещества, хим.продукты и хим.волокна, а также услуги по их производству</v>
      </c>
      <c r="C15" s="69">
        <f>'1'!AN12</f>
        <v>0</v>
      </c>
      <c r="D15" s="69">
        <f>'2'!AN12</f>
        <v>0</v>
      </c>
      <c r="E15" s="69">
        <f>'3'!AN12</f>
        <v>1777</v>
      </c>
      <c r="F15" s="115">
        <f t="shared" si="1"/>
        <v>1777</v>
      </c>
      <c r="G15" s="71">
        <f t="shared" si="2"/>
        <v>0</v>
      </c>
      <c r="H15" s="71">
        <f t="shared" si="3"/>
        <v>0</v>
      </c>
    </row>
    <row r="16" spans="1:9" ht="13.95" customHeight="1" x14ac:dyDescent="0.3">
      <c r="A16" s="67">
        <f>'1'!AO15</f>
        <v>108</v>
      </c>
      <c r="B16" s="68" t="str">
        <f>'1'!AO14</f>
        <v>Полимерные изделия и услуги по их производству</v>
      </c>
      <c r="C16" s="69">
        <f>'1'!AO12</f>
        <v>0</v>
      </c>
      <c r="D16" s="69">
        <f>'2'!AO12</f>
        <v>0</v>
      </c>
      <c r="E16" s="69">
        <f>'3'!AO12</f>
        <v>0</v>
      </c>
      <c r="F16" s="115">
        <f t="shared" si="1"/>
        <v>0</v>
      </c>
      <c r="G16" s="71">
        <f t="shared" si="2"/>
        <v>0</v>
      </c>
      <c r="H16" s="71">
        <f t="shared" si="3"/>
        <v>0</v>
      </c>
    </row>
    <row r="17" spans="1:8" ht="13.95" customHeight="1" x14ac:dyDescent="0.3">
      <c r="A17" s="67">
        <f>'1'!AP15</f>
        <v>165</v>
      </c>
      <c r="B17" s="68" t="str">
        <f>'1'!AP14</f>
        <v>Товары спротивные</v>
      </c>
      <c r="C17" s="69">
        <f>'1'!AP12</f>
        <v>0</v>
      </c>
      <c r="D17" s="69">
        <f>'2'!AP12+12000</f>
        <v>21660</v>
      </c>
      <c r="E17" s="69">
        <f>'3'!AP12</f>
        <v>0</v>
      </c>
      <c r="F17" s="115">
        <f t="shared" si="1"/>
        <v>21660</v>
      </c>
      <c r="G17" s="71">
        <f t="shared" si="2"/>
        <v>0</v>
      </c>
      <c r="H17" s="71">
        <f t="shared" si="3"/>
        <v>0</v>
      </c>
    </row>
    <row r="18" spans="1:8" ht="31.8" customHeight="1" x14ac:dyDescent="0.3">
      <c r="A18" s="67">
        <f>'1'!AQ15</f>
        <v>203</v>
      </c>
      <c r="B18" s="68" t="str">
        <f>'1'!AQ14</f>
        <v>Услуги в области коммерческой и технической деятельности прочие, не включенные в другие группировки</v>
      </c>
      <c r="C18" s="69">
        <f>'1'!AQ12</f>
        <v>0</v>
      </c>
      <c r="D18" s="69">
        <f>'2'!AQ12</f>
        <v>0</v>
      </c>
      <c r="E18" s="69">
        <f>'3'!AQ12</f>
        <v>0</v>
      </c>
      <c r="F18" s="115">
        <f t="shared" si="1"/>
        <v>0</v>
      </c>
      <c r="G18" s="71">
        <f t="shared" si="2"/>
        <v>0</v>
      </c>
      <c r="H18" s="71">
        <f t="shared" si="3"/>
        <v>0</v>
      </c>
    </row>
    <row r="19" spans="1:8" ht="13.95" customHeight="1" x14ac:dyDescent="0.3">
      <c r="A19" s="67">
        <f>'1'!AR15</f>
        <v>190</v>
      </c>
      <c r="B19" s="68" t="str">
        <f>'1'!AR14</f>
        <v>Услуги по аренде машин и оборудования</v>
      </c>
      <c r="C19" s="69">
        <f>'1'!AR12</f>
        <v>0</v>
      </c>
      <c r="D19" s="69">
        <f>'2'!AR12</f>
        <v>0</v>
      </c>
      <c r="E19" s="69">
        <f>'3'!AR12</f>
        <v>0</v>
      </c>
      <c r="F19" s="115">
        <f t="shared" si="1"/>
        <v>0</v>
      </c>
      <c r="G19" s="71">
        <f t="shared" si="2"/>
        <v>0</v>
      </c>
      <c r="H19" s="71">
        <f t="shared" si="3"/>
        <v>0</v>
      </c>
    </row>
    <row r="20" spans="1:8" ht="13.95" customHeight="1" x14ac:dyDescent="0.3">
      <c r="A20" s="67">
        <f>'1'!AS15</f>
        <v>177</v>
      </c>
      <c r="B20" s="68" t="str">
        <f>'1'!AS14</f>
        <v>Услуги по розничной торговле</v>
      </c>
      <c r="C20" s="69">
        <f>'1'!AS12</f>
        <v>0</v>
      </c>
      <c r="D20" s="69">
        <f>'2'!AS12</f>
        <v>0</v>
      </c>
      <c r="E20" s="69">
        <f>'3'!AS12</f>
        <v>0</v>
      </c>
      <c r="F20" s="115">
        <f t="shared" si="1"/>
        <v>0</v>
      </c>
      <c r="G20" s="71">
        <f t="shared" si="2"/>
        <v>0</v>
      </c>
      <c r="H20" s="71">
        <f t="shared" si="3"/>
        <v>0</v>
      </c>
    </row>
    <row r="21" spans="1:8" ht="13.95" customHeight="1" x14ac:dyDescent="0.3">
      <c r="A21" s="67">
        <f>'1'!AT15</f>
        <v>216</v>
      </c>
      <c r="B21" s="68" t="str">
        <f>'1'!AT14</f>
        <v>Услуги в области кино, радиовещания, телевидения, театра и видах искусства прочих</v>
      </c>
      <c r="C21" s="69">
        <f>'1'!AT12</f>
        <v>0</v>
      </c>
      <c r="D21" s="69">
        <f>'2'!AT12</f>
        <v>0</v>
      </c>
      <c r="E21" s="69">
        <f>'3'!AT12</f>
        <v>0</v>
      </c>
      <c r="F21" s="115">
        <f t="shared" si="1"/>
        <v>0</v>
      </c>
      <c r="G21" s="71">
        <f t="shared" si="2"/>
        <v>0</v>
      </c>
      <c r="H21" s="71">
        <f t="shared" si="3"/>
        <v>0</v>
      </c>
    </row>
    <row r="22" spans="1:8" ht="13.95" customHeight="1" x14ac:dyDescent="0.3">
      <c r="A22" s="67">
        <f>'1'!AU15</f>
        <v>210</v>
      </c>
      <c r="B22" s="68" t="str">
        <f>'1'!AU14</f>
        <v>Услуги в области образования прочие</v>
      </c>
      <c r="C22" s="69">
        <f>'1'!AU12</f>
        <v>0</v>
      </c>
      <c r="D22" s="69">
        <f>'2'!AU12</f>
        <v>0</v>
      </c>
      <c r="E22" s="69">
        <f>'3'!AU12</f>
        <v>2800</v>
      </c>
      <c r="F22" s="115">
        <f t="shared" si="1"/>
        <v>2800</v>
      </c>
      <c r="G22" s="71">
        <f t="shared" si="2"/>
        <v>0</v>
      </c>
      <c r="H22" s="71">
        <f t="shared" si="3"/>
        <v>0</v>
      </c>
    </row>
    <row r="23" spans="1:8" ht="13.95" customHeight="1" x14ac:dyDescent="0.3">
      <c r="A23" s="67">
        <f>'1'!AV15</f>
        <v>9</v>
      </c>
      <c r="B23" s="68" t="str">
        <f>'1'!AV14</f>
        <v>Продукция растениеводства</v>
      </c>
      <c r="C23" s="69">
        <f>'1'!AV12</f>
        <v>0</v>
      </c>
      <c r="D23" s="69">
        <f>'2'!AV12</f>
        <v>0</v>
      </c>
      <c r="E23" s="69">
        <f>'3'!AV12</f>
        <v>0</v>
      </c>
      <c r="F23" s="115">
        <f t="shared" si="1"/>
        <v>0</v>
      </c>
      <c r="G23" s="71">
        <f t="shared" si="2"/>
        <v>0</v>
      </c>
      <c r="H23" s="71">
        <f t="shared" si="3"/>
        <v>0</v>
      </c>
    </row>
    <row r="24" spans="1:8" ht="13.95" customHeight="1" x14ac:dyDescent="0.3">
      <c r="A24" s="67">
        <f>'1'!AW15</f>
        <v>105</v>
      </c>
      <c r="B24" s="68" t="str">
        <f>'1'!AW14</f>
        <v>Мыло и моющие ср-ва, чистящие и полирующие препараты, косметические средства</v>
      </c>
      <c r="C24" s="69">
        <f>'1'!AW12</f>
        <v>0</v>
      </c>
      <c r="D24" s="69">
        <f>'2'!AW12</f>
        <v>0</v>
      </c>
      <c r="E24" s="69">
        <f>'3'!AW12</f>
        <v>0</v>
      </c>
      <c r="F24" s="115">
        <f t="shared" si="1"/>
        <v>0</v>
      </c>
      <c r="G24" s="71">
        <f t="shared" si="2"/>
        <v>0</v>
      </c>
      <c r="H24" s="71">
        <f t="shared" si="3"/>
        <v>0</v>
      </c>
    </row>
    <row r="25" spans="1:8" ht="13.95" customHeight="1" x14ac:dyDescent="0.3">
      <c r="A25" s="67">
        <f>'1'!AX15</f>
        <v>32</v>
      </c>
      <c r="B25" s="68" t="str">
        <f>'1'!AX14</f>
        <v>Текстильные изделия и услуги по их производству</v>
      </c>
      <c r="C25" s="69">
        <f>'1'!AX12</f>
        <v>0</v>
      </c>
      <c r="D25" s="69">
        <f>'2'!AX12</f>
        <v>0</v>
      </c>
      <c r="E25" s="69">
        <f>'3'!AX12</f>
        <v>0</v>
      </c>
      <c r="F25" s="115">
        <f t="shared" si="1"/>
        <v>0</v>
      </c>
      <c r="G25" s="71">
        <f t="shared" si="2"/>
        <v>0</v>
      </c>
      <c r="H25" s="71">
        <f t="shared" si="3"/>
        <v>0</v>
      </c>
    </row>
    <row r="26" spans="1:8" ht="13.95" customHeight="1" x14ac:dyDescent="0.3">
      <c r="A26" s="67">
        <f>'1'!AY15</f>
        <v>39</v>
      </c>
      <c r="B26" s="68" t="str">
        <f>'1'!AY14</f>
        <v>Целлюлоза, бумага и изделия из бумаги, услуги</v>
      </c>
      <c r="C26" s="69">
        <f>'1'!AY12</f>
        <v>0</v>
      </c>
      <c r="D26" s="69">
        <f>'2'!AY12</f>
        <v>0</v>
      </c>
      <c r="E26" s="69">
        <f>'3'!AY12</f>
        <v>0</v>
      </c>
      <c r="F26" s="115">
        <f t="shared" si="1"/>
        <v>0</v>
      </c>
      <c r="G26" s="71">
        <f t="shared" si="2"/>
        <v>0</v>
      </c>
      <c r="H26" s="71">
        <f t="shared" si="3"/>
        <v>0</v>
      </c>
    </row>
    <row r="27" spans="1:8" ht="13.95" customHeight="1" x14ac:dyDescent="0.3">
      <c r="A27" s="67">
        <f>'1'!AZ15</f>
        <v>191</v>
      </c>
      <c r="B27" s="68" t="str">
        <f>'1'!AZ14</f>
        <v>Услуги по аренде предметов личного пользования</v>
      </c>
      <c r="C27" s="69">
        <f>'1'!AZ12</f>
        <v>0</v>
      </c>
      <c r="D27" s="69">
        <f>'2'!AZ12</f>
        <v>0</v>
      </c>
      <c r="E27" s="69">
        <f>'3'!AZ12</f>
        <v>0</v>
      </c>
      <c r="F27" s="115">
        <f t="shared" si="1"/>
        <v>0</v>
      </c>
      <c r="G27" s="71">
        <f t="shared" si="2"/>
        <v>0</v>
      </c>
      <c r="H27" s="71">
        <f t="shared" si="3"/>
        <v>0</v>
      </c>
    </row>
    <row r="28" spans="1:8" ht="13.95" customHeight="1" x14ac:dyDescent="0.3">
      <c r="A28" s="67">
        <f>'1'!BA15</f>
        <v>179</v>
      </c>
      <c r="B28" s="68" t="str">
        <f>'1'!BA14</f>
        <v>Услуги ресторанов</v>
      </c>
      <c r="C28" s="69">
        <f>'1'!BA12</f>
        <v>0</v>
      </c>
      <c r="D28" s="69">
        <f>'2'!BA12</f>
        <v>0</v>
      </c>
      <c r="E28" s="69">
        <f>'3'!BA12</f>
        <v>0</v>
      </c>
      <c r="F28" s="115">
        <f t="shared" si="1"/>
        <v>0</v>
      </c>
      <c r="G28" s="71">
        <f t="shared" si="2"/>
        <v>0</v>
      </c>
      <c r="H28" s="71">
        <f t="shared" si="3"/>
        <v>0</v>
      </c>
    </row>
    <row r="29" spans="1:8" ht="13.95" customHeight="1" x14ac:dyDescent="0.3">
      <c r="A29" s="67">
        <f>'1'!BB15</f>
        <v>168</v>
      </c>
      <c r="B29" s="68" t="str">
        <f>'1'!BB14</f>
        <v>Хозяйственно-бытовые товары</v>
      </c>
      <c r="C29" s="69">
        <f>'1'!BB12</f>
        <v>0</v>
      </c>
      <c r="D29" s="69">
        <f>'2'!BB12</f>
        <v>0</v>
      </c>
      <c r="E29" s="69">
        <f>'3'!BB12</f>
        <v>0</v>
      </c>
      <c r="F29" s="115">
        <f t="shared" si="1"/>
        <v>0</v>
      </c>
      <c r="G29" s="71">
        <f t="shared" si="2"/>
        <v>0</v>
      </c>
      <c r="H29" s="71">
        <f t="shared" si="3"/>
        <v>0</v>
      </c>
    </row>
    <row r="30" spans="1:8" ht="13.95" customHeight="1" x14ac:dyDescent="0.3">
      <c r="A30" s="67">
        <f>'1'!BC15</f>
        <v>126</v>
      </c>
      <c r="B30" s="68" t="str">
        <f>'1'!BC14</f>
        <v>Бытовая техника. Офисная техника и электроника</v>
      </c>
      <c r="C30" s="69">
        <f>'1'!BC12</f>
        <v>0</v>
      </c>
      <c r="D30" s="69">
        <f>'2'!BC12</f>
        <v>0</v>
      </c>
      <c r="E30" s="69">
        <f>'3'!BC12</f>
        <v>27590</v>
      </c>
      <c r="F30" s="115">
        <f t="shared" si="1"/>
        <v>27590</v>
      </c>
      <c r="G30" s="71">
        <f t="shared" si="2"/>
        <v>0</v>
      </c>
      <c r="H30" s="71">
        <f t="shared" si="3"/>
        <v>0</v>
      </c>
    </row>
    <row r="31" spans="1:8" ht="13.95" customHeight="1" x14ac:dyDescent="0.3">
      <c r="A31" s="67">
        <f>'1'!BD15</f>
        <v>41</v>
      </c>
      <c r="B31" s="68" t="str">
        <f>'1'!BD14</f>
        <v>Печатная продукция</v>
      </c>
      <c r="C31" s="69">
        <f>'1'!BD12</f>
        <v>0</v>
      </c>
      <c r="D31" s="69">
        <f>'2'!BD12</f>
        <v>0</v>
      </c>
      <c r="E31" s="69">
        <f>'3'!BD12</f>
        <v>0</v>
      </c>
      <c r="F31" s="115">
        <f t="shared" si="1"/>
        <v>0</v>
      </c>
      <c r="G31" s="71">
        <f t="shared" si="2"/>
        <v>0</v>
      </c>
      <c r="H31" s="71">
        <f t="shared" si="3"/>
        <v>0</v>
      </c>
    </row>
    <row r="32" spans="1:8" ht="13.95" customHeight="1" x14ac:dyDescent="0.3">
      <c r="A32" s="67">
        <f>'1'!BE15</f>
        <v>185</v>
      </c>
      <c r="B32" s="68" t="str">
        <f>'1'!BE14</f>
        <v>Услуги электросвязи</v>
      </c>
      <c r="C32" s="69">
        <f>'1'!BE12</f>
        <v>0</v>
      </c>
      <c r="D32" s="69">
        <f>'2'!BE12</f>
        <v>0</v>
      </c>
      <c r="E32" s="69">
        <f>'3'!BE12</f>
        <v>0</v>
      </c>
      <c r="F32" s="115">
        <f t="shared" si="1"/>
        <v>0</v>
      </c>
      <c r="G32" s="71">
        <f t="shared" si="2"/>
        <v>0</v>
      </c>
      <c r="H32" s="71">
        <f t="shared" si="3"/>
        <v>0</v>
      </c>
    </row>
    <row r="33" spans="1:8" ht="13.95" customHeight="1" x14ac:dyDescent="0.3">
      <c r="A33" s="67">
        <f>'1'!BF15</f>
        <v>107</v>
      </c>
      <c r="B33" s="68" t="str">
        <f>'1'!BF14</f>
        <v>Резиновые изделия и услуги по их производству</v>
      </c>
      <c r="C33" s="69">
        <f>'1'!BF12</f>
        <v>0</v>
      </c>
      <c r="D33" s="69">
        <f>'2'!BF12</f>
        <v>0</v>
      </c>
      <c r="E33" s="69">
        <f>'3'!BF12</f>
        <v>0</v>
      </c>
      <c r="F33" s="115">
        <f t="shared" si="1"/>
        <v>0</v>
      </c>
      <c r="G33" s="71">
        <f t="shared" si="2"/>
        <v>0</v>
      </c>
      <c r="H33" s="71">
        <f t="shared" si="3"/>
        <v>0</v>
      </c>
    </row>
    <row r="34" spans="1:8" ht="13.95" customHeight="1" x14ac:dyDescent="0.3">
      <c r="A34" s="67">
        <f>'1'!BG15</f>
        <v>204</v>
      </c>
      <c r="B34" s="68" t="str">
        <f>'1'!BG14</f>
        <v>Услуги в сфере обеспечения безопасности</v>
      </c>
      <c r="C34" s="69">
        <f>'1'!BG12</f>
        <v>0</v>
      </c>
      <c r="D34" s="69">
        <f>'2'!BG12</f>
        <v>0</v>
      </c>
      <c r="E34" s="69">
        <f>'3'!BG12</f>
        <v>0</v>
      </c>
      <c r="F34" s="115">
        <f t="shared" si="1"/>
        <v>0</v>
      </c>
      <c r="G34" s="71">
        <f t="shared" si="2"/>
        <v>0</v>
      </c>
      <c r="H34" s="71">
        <f t="shared" si="3"/>
        <v>0</v>
      </c>
    </row>
    <row r="35" spans="1:8" ht="13.95" customHeight="1" x14ac:dyDescent="0.3">
      <c r="A35" s="67">
        <f>'1'!BH15</f>
        <v>15</v>
      </c>
      <c r="B35" s="68" t="str">
        <f>'1'!BH14</f>
        <v>Нефть и услуги, связанные с добычей нефти, продукты нефтепереработки</v>
      </c>
      <c r="C35" s="69">
        <f>'1'!BH12</f>
        <v>0</v>
      </c>
      <c r="D35" s="69">
        <f>'2'!BH12</f>
        <v>0</v>
      </c>
      <c r="E35" s="69">
        <f>'3'!BH12</f>
        <v>0</v>
      </c>
      <c r="F35" s="115">
        <f t="shared" si="1"/>
        <v>0</v>
      </c>
      <c r="G35" s="71">
        <f t="shared" si="2"/>
        <v>0</v>
      </c>
      <c r="H35" s="71">
        <f t="shared" si="3"/>
        <v>0</v>
      </c>
    </row>
    <row r="36" spans="1:8" ht="13.95" customHeight="1" x14ac:dyDescent="0.3">
      <c r="A36" s="67">
        <f>'1'!BI15</f>
        <v>42</v>
      </c>
      <c r="B36" s="68" t="str">
        <f>'1'!BI14</f>
        <v>Полиграфические услуги</v>
      </c>
      <c r="C36" s="69">
        <f>'1'!BI12</f>
        <v>0</v>
      </c>
      <c r="D36" s="69">
        <f>'2'!BI12</f>
        <v>0</v>
      </c>
      <c r="E36" s="69">
        <f>'3'!BI12</f>
        <v>0</v>
      </c>
      <c r="F36" s="115">
        <f t="shared" si="1"/>
        <v>0</v>
      </c>
      <c r="G36" s="71">
        <f t="shared" si="2"/>
        <v>0</v>
      </c>
      <c r="H36" s="71">
        <f t="shared" si="3"/>
        <v>0</v>
      </c>
    </row>
    <row r="37" spans="1:8" ht="13.95" customHeight="1" x14ac:dyDescent="0.3">
      <c r="A37" s="67">
        <f>'1'!BJ15</f>
        <v>113</v>
      </c>
      <c r="B37" s="68" t="str">
        <f>'1'!BJ14</f>
        <v>Строительные материалы и стоительные смеси</v>
      </c>
      <c r="C37" s="69">
        <f>'1'!BJ12</f>
        <v>0</v>
      </c>
      <c r="D37" s="69">
        <f>'2'!BJ12</f>
        <v>0</v>
      </c>
      <c r="E37" s="69">
        <f>'3'!BJ12</f>
        <v>0</v>
      </c>
      <c r="F37" s="115">
        <f t="shared" si="1"/>
        <v>0</v>
      </c>
      <c r="G37" s="71">
        <f t="shared" si="2"/>
        <v>0</v>
      </c>
      <c r="H37" s="71">
        <f t="shared" si="3"/>
        <v>0</v>
      </c>
    </row>
    <row r="38" spans="1:8" ht="13.95" customHeight="1" x14ac:dyDescent="0.3">
      <c r="A38" s="67">
        <f>'1'!BK15</f>
        <v>129</v>
      </c>
      <c r="B38" s="68" t="str">
        <f>'1'!BK14</f>
        <v>Электрооборудование</v>
      </c>
      <c r="C38" s="69">
        <f>'1'!BK12</f>
        <v>0</v>
      </c>
      <c r="D38" s="69">
        <f>'2'!BK12</f>
        <v>0</v>
      </c>
      <c r="E38" s="69">
        <f>'3'!BK12</f>
        <v>0</v>
      </c>
      <c r="F38" s="115">
        <f t="shared" si="1"/>
        <v>0</v>
      </c>
      <c r="G38" s="71">
        <f t="shared" si="2"/>
        <v>0</v>
      </c>
      <c r="H38" s="71">
        <f t="shared" si="3"/>
        <v>0</v>
      </c>
    </row>
    <row r="39" spans="1:8" ht="13.95" customHeight="1" x14ac:dyDescent="0.3">
      <c r="A39" s="67">
        <f>'1'!BL15</f>
        <v>130</v>
      </c>
      <c r="B39" s="68" t="str">
        <f>'1'!BL14</f>
        <v>Осветительное оборудование</v>
      </c>
      <c r="C39" s="69">
        <f>'1'!BL12</f>
        <v>0</v>
      </c>
      <c r="D39" s="69">
        <f>'2'!BL12</f>
        <v>0</v>
      </c>
      <c r="E39" s="69">
        <f>'3'!BL12</f>
        <v>0</v>
      </c>
      <c r="F39" s="115">
        <f t="shared" si="1"/>
        <v>0</v>
      </c>
      <c r="G39" s="71">
        <f t="shared" si="2"/>
        <v>0</v>
      </c>
      <c r="H39" s="71">
        <f t="shared" si="3"/>
        <v>0</v>
      </c>
    </row>
    <row r="40" spans="1:8" ht="13.95" customHeight="1" x14ac:dyDescent="0.3">
      <c r="A40" s="67">
        <f>'1'!BM15</f>
        <v>116</v>
      </c>
      <c r="B40" s="68" t="str">
        <f>'1'!BM14</f>
        <v>Услуги по ремонту бытовых товаров и предметов личного пользования</v>
      </c>
      <c r="C40" s="69">
        <f>'1'!BM12</f>
        <v>0</v>
      </c>
      <c r="D40" s="69">
        <f>'2'!BM12</f>
        <v>0</v>
      </c>
      <c r="E40" s="69">
        <f>'3'!BM12</f>
        <v>0</v>
      </c>
      <c r="F40" s="115">
        <f t="shared" si="1"/>
        <v>0</v>
      </c>
      <c r="G40" s="71">
        <f t="shared" si="2"/>
        <v>0</v>
      </c>
      <c r="H40" s="71">
        <f t="shared" si="3"/>
        <v>0</v>
      </c>
    </row>
    <row r="41" spans="1:8" ht="13.95" customHeight="1" x14ac:dyDescent="0.3">
      <c r="A41" s="67">
        <f>'1'!BN15</f>
        <v>202</v>
      </c>
      <c r="B41" s="68" t="str">
        <f>'1'!BN14</f>
        <v>Услуги в области рекламы</v>
      </c>
      <c r="C41" s="69">
        <f>'1'!BN12</f>
        <v>0</v>
      </c>
      <c r="D41" s="69">
        <f>'2'!BN12</f>
        <v>10000</v>
      </c>
      <c r="E41" s="69">
        <f>'3'!BN12</f>
        <v>0</v>
      </c>
      <c r="F41" s="115">
        <f t="shared" si="1"/>
        <v>10000</v>
      </c>
      <c r="G41" s="71">
        <f t="shared" si="2"/>
        <v>0</v>
      </c>
      <c r="H41" s="71">
        <f t="shared" si="3"/>
        <v>0</v>
      </c>
    </row>
    <row r="42" spans="1:8" ht="13.95" customHeight="1" x14ac:dyDescent="0.3">
      <c r="A42" s="67">
        <f>'1'!BO15</f>
        <v>199</v>
      </c>
      <c r="B42" s="68" t="str">
        <f>'1'!BO14</f>
        <v>Юридические услуги и услуги в бласти коммерческой деятельности</v>
      </c>
      <c r="C42" s="69">
        <f>'1'!BO12</f>
        <v>0</v>
      </c>
      <c r="D42" s="69">
        <f>'2'!BO12</f>
        <v>0</v>
      </c>
      <c r="E42" s="69">
        <f>'3'!BO12</f>
        <v>0</v>
      </c>
      <c r="F42" s="115">
        <f t="shared" si="1"/>
        <v>0</v>
      </c>
      <c r="G42" s="71">
        <f t="shared" si="2"/>
        <v>0</v>
      </c>
      <c r="H42" s="71">
        <f t="shared" si="3"/>
        <v>0</v>
      </c>
    </row>
    <row r="43" spans="1:8" ht="13.95" customHeight="1" x14ac:dyDescent="0.3">
      <c r="A43" s="67">
        <f>'1'!BP15</f>
        <v>180</v>
      </c>
      <c r="B43" s="68" t="str">
        <f>'1'!BP14</f>
        <v>Услуги транспорта</v>
      </c>
      <c r="C43" s="69">
        <f>'1'!BP12</f>
        <v>0</v>
      </c>
      <c r="D43" s="69">
        <f>'2'!BP12</f>
        <v>0</v>
      </c>
      <c r="E43" s="69">
        <f>'3'!BP12</f>
        <v>0</v>
      </c>
      <c r="F43" s="115">
        <f t="shared" si="1"/>
        <v>0</v>
      </c>
      <c r="G43" s="71">
        <f t="shared" si="2"/>
        <v>0</v>
      </c>
      <c r="H43" s="71">
        <f t="shared" si="3"/>
        <v>0</v>
      </c>
    </row>
    <row r="44" spans="1:8" ht="13.95" customHeight="1" x14ac:dyDescent="0.3">
      <c r="A44" s="67">
        <f>'1'!BQ15</f>
        <v>220</v>
      </c>
      <c r="B44" s="68" t="str">
        <f>'1'!BQ14</f>
        <v>Жилищно-коммунальные услуги</v>
      </c>
      <c r="C44" s="69">
        <f>'1'!BQ12</f>
        <v>0</v>
      </c>
      <c r="D44" s="69">
        <f>'2'!BQ12</f>
        <v>0</v>
      </c>
      <c r="E44" s="69">
        <f>'3'!BQ12</f>
        <v>0</v>
      </c>
      <c r="F44" s="115">
        <f t="shared" si="1"/>
        <v>0</v>
      </c>
      <c r="G44" s="71">
        <f t="shared" si="2"/>
        <v>0</v>
      </c>
      <c r="H44" s="71">
        <f t="shared" si="3"/>
        <v>0</v>
      </c>
    </row>
    <row r="45" spans="1:8" ht="13.95" customHeight="1" x14ac:dyDescent="0.3">
      <c r="A45" s="67">
        <f>'1'!BR15</f>
        <v>155</v>
      </c>
      <c r="B45" s="68" t="str">
        <f>'1'!BR14</f>
        <v>Автотранспорт, автозапчасти и аксессуары</v>
      </c>
      <c r="C45" s="69">
        <f>'1'!BR12</f>
        <v>0</v>
      </c>
      <c r="D45" s="69">
        <f>'2'!BR12</f>
        <v>9675</v>
      </c>
      <c r="E45" s="69">
        <f>'3'!BR12</f>
        <v>0</v>
      </c>
      <c r="F45" s="115">
        <f t="shared" si="1"/>
        <v>9675</v>
      </c>
      <c r="G45" s="71">
        <f t="shared" si="2"/>
        <v>0</v>
      </c>
      <c r="H45" s="71">
        <f t="shared" si="3"/>
        <v>0</v>
      </c>
    </row>
    <row r="46" spans="1:8" ht="13.95" customHeight="1" x14ac:dyDescent="0.3">
      <c r="A46" s="67">
        <f>'1'!BS15</f>
        <v>192</v>
      </c>
      <c r="B46" s="68" t="str">
        <f>'1'!BS14</f>
        <v>Услуги, связанные с деятельностью по использованию компьютеров</v>
      </c>
      <c r="C46" s="69">
        <f>'1'!BS12</f>
        <v>0</v>
      </c>
      <c r="D46" s="69">
        <f>'2'!BS12</f>
        <v>0</v>
      </c>
      <c r="E46" s="69">
        <f>'3'!BS12</f>
        <v>0</v>
      </c>
      <c r="F46" s="115">
        <f t="shared" si="1"/>
        <v>0</v>
      </c>
      <c r="G46" s="71">
        <f t="shared" si="2"/>
        <v>0</v>
      </c>
      <c r="H46" s="71">
        <f t="shared" si="3"/>
        <v>0</v>
      </c>
    </row>
    <row r="47" spans="1:8" ht="13.95" customHeight="1" x14ac:dyDescent="0.3">
      <c r="A47" s="67">
        <f>'1'!BT15</f>
        <v>162</v>
      </c>
      <c r="B47" s="68" t="str">
        <f>'1'!BT14</f>
        <v>Мебель и услуги в производстве мебели</v>
      </c>
      <c r="C47" s="69">
        <f>'1'!BT12</f>
        <v>0</v>
      </c>
      <c r="D47" s="69">
        <f>'2'!BT12</f>
        <v>0</v>
      </c>
      <c r="E47" s="69">
        <f>'3'!BT12</f>
        <v>0</v>
      </c>
      <c r="F47" s="115">
        <f t="shared" si="1"/>
        <v>0</v>
      </c>
      <c r="G47" s="71">
        <f t="shared" si="2"/>
        <v>0</v>
      </c>
      <c r="H47" s="71">
        <f t="shared" si="3"/>
        <v>0</v>
      </c>
    </row>
    <row r="48" spans="1:8" ht="13.95" customHeight="1" x14ac:dyDescent="0.3">
      <c r="A48" s="67">
        <f>'2'!BV15</f>
        <v>221</v>
      </c>
      <c r="B48" s="68" t="str">
        <f>'2'!BV14</f>
        <v>Работы по строительству, реконструкции, кап.ремонту</v>
      </c>
      <c r="C48" s="69">
        <f>'1'!BV12</f>
        <v>0</v>
      </c>
      <c r="D48" s="69">
        <f>'2'!BV12</f>
        <v>0</v>
      </c>
      <c r="E48" s="69">
        <f>'3'!BV12</f>
        <v>0</v>
      </c>
      <c r="F48" s="115">
        <f t="shared" si="1"/>
        <v>0</v>
      </c>
      <c r="G48" s="71">
        <f t="shared" si="2"/>
        <v>0</v>
      </c>
      <c r="H48" s="71">
        <f t="shared" si="3"/>
        <v>0</v>
      </c>
    </row>
    <row r="49" spans="1:8" ht="13.95" customHeight="1" x14ac:dyDescent="0.3">
      <c r="A49" s="67">
        <f>'1'!BU15</f>
        <v>178</v>
      </c>
      <c r="B49" s="68" t="str">
        <f>'1'!BU14</f>
        <v>Услуги гостиниц и обслуживания</v>
      </c>
      <c r="C49" s="69">
        <f>'1'!BU12</f>
        <v>0</v>
      </c>
      <c r="D49" s="69">
        <f>'2'!BU12</f>
        <v>0</v>
      </c>
      <c r="E49" s="69">
        <f>'3'!BU12</f>
        <v>0</v>
      </c>
      <c r="F49" s="115">
        <f t="shared" si="1"/>
        <v>0</v>
      </c>
      <c r="G49" s="71">
        <f t="shared" si="2"/>
        <v>0</v>
      </c>
      <c r="H49" s="71">
        <f t="shared" si="3"/>
        <v>0</v>
      </c>
    </row>
    <row r="50" spans="1:8" ht="13.95" customHeight="1" x14ac:dyDescent="0.3">
      <c r="A50" s="67">
        <f>'1'!BW15</f>
        <v>196</v>
      </c>
      <c r="B50" s="68" t="str">
        <f>'1'!BW14</f>
        <v>Системные и прикладные программные средства</v>
      </c>
      <c r="C50" s="69">
        <f>'1'!BW12</f>
        <v>0</v>
      </c>
      <c r="D50" s="69">
        <f>'2'!BW12</f>
        <v>0</v>
      </c>
      <c r="E50" s="69">
        <f>'3'!BW12</f>
        <v>0</v>
      </c>
      <c r="F50" s="115">
        <f t="shared" si="1"/>
        <v>0</v>
      </c>
      <c r="G50" s="71">
        <f t="shared" si="2"/>
        <v>0</v>
      </c>
      <c r="H50" s="71">
        <f t="shared" si="3"/>
        <v>0</v>
      </c>
    </row>
    <row r="51" spans="1:8" ht="13.95" customHeight="1" x14ac:dyDescent="0.3">
      <c r="A51" s="67">
        <f>'1'!BX15</f>
        <v>33</v>
      </c>
      <c r="B51" s="68" t="str">
        <f>'1'!BX14</f>
        <v>Одежда и услуги по производству</v>
      </c>
      <c r="C51" s="69">
        <f>'1'!BX12</f>
        <v>0</v>
      </c>
      <c r="D51" s="69">
        <f>'2'!BX12</f>
        <v>0</v>
      </c>
      <c r="E51" s="69">
        <f>'3'!BX12</f>
        <v>0</v>
      </c>
      <c r="F51" s="115">
        <f t="shared" si="1"/>
        <v>0</v>
      </c>
      <c r="G51" s="71">
        <f t="shared" si="2"/>
        <v>0</v>
      </c>
      <c r="H51" s="71">
        <f t="shared" si="3"/>
        <v>0</v>
      </c>
    </row>
    <row r="52" spans="1:8" ht="13.95" customHeight="1" x14ac:dyDescent="0.3">
      <c r="A52" s="67">
        <f>'1'!BY15</f>
        <v>109</v>
      </c>
      <c r="B52" s="68" t="str">
        <f>'1'!BY14</f>
        <v>Стекло</v>
      </c>
      <c r="C52" s="69">
        <f>'1'!BY12</f>
        <v>0</v>
      </c>
      <c r="D52" s="69">
        <f>'2'!BY12</f>
        <v>0</v>
      </c>
      <c r="E52" s="69">
        <f>'3'!BY12</f>
        <v>0</v>
      </c>
      <c r="F52" s="115">
        <f t="shared" si="1"/>
        <v>0</v>
      </c>
      <c r="G52" s="71">
        <f t="shared" si="2"/>
        <v>0</v>
      </c>
      <c r="H52" s="71">
        <f t="shared" si="3"/>
        <v>0</v>
      </c>
    </row>
    <row r="53" spans="1:8" ht="13.95" customHeight="1" x14ac:dyDescent="0.3">
      <c r="A53" s="67">
        <f>'1'!BZ15</f>
        <v>119</v>
      </c>
      <c r="B53" s="68" t="str">
        <f>'1'!BZ14</f>
        <v>Емкости и резервуары из металла</v>
      </c>
      <c r="C53" s="69">
        <f>'1'!BZ12</f>
        <v>0</v>
      </c>
      <c r="D53" s="69">
        <f>'2'!BZ12</f>
        <v>0</v>
      </c>
      <c r="E53" s="69">
        <f>'3'!BZ12</f>
        <v>0</v>
      </c>
      <c r="F53" s="115">
        <f t="shared" si="1"/>
        <v>0</v>
      </c>
      <c r="G53" s="71">
        <f t="shared" si="2"/>
        <v>0</v>
      </c>
      <c r="H53" s="71">
        <f t="shared" si="3"/>
        <v>0</v>
      </c>
    </row>
    <row r="54" spans="1:8" ht="13.95" customHeight="1" x14ac:dyDescent="0.3">
      <c r="A54" s="67">
        <f>'3'!CA15</f>
        <v>154</v>
      </c>
      <c r="B54" s="68" t="str">
        <f>'3'!CA14</f>
        <v>Средства измерений</v>
      </c>
      <c r="C54" s="69"/>
      <c r="D54" s="69"/>
      <c r="E54" s="69">
        <f>'3'!CA12</f>
        <v>0</v>
      </c>
      <c r="F54" s="115">
        <f t="shared" si="1"/>
        <v>0</v>
      </c>
      <c r="G54" s="71">
        <f t="shared" si="2"/>
        <v>0</v>
      </c>
      <c r="H54" s="71">
        <f t="shared" si="3"/>
        <v>0</v>
      </c>
    </row>
    <row r="55" spans="1:8" ht="13.95" customHeight="1" x14ac:dyDescent="0.3">
      <c r="A55" s="67"/>
      <c r="B55" s="68"/>
      <c r="C55" s="69"/>
      <c r="D55" s="67"/>
      <c r="E55" s="67"/>
      <c r="F55" s="115">
        <f t="shared" si="1"/>
        <v>0</v>
      </c>
      <c r="G55" s="71">
        <f t="shared" si="2"/>
        <v>0</v>
      </c>
      <c r="H55" s="71">
        <f t="shared" si="3"/>
        <v>0</v>
      </c>
    </row>
    <row r="56" spans="1:8" x14ac:dyDescent="0.3">
      <c r="A56" s="67"/>
      <c r="B56" s="68"/>
      <c r="C56" s="69"/>
      <c r="D56" s="67"/>
      <c r="E56" s="67"/>
      <c r="F56" s="113"/>
      <c r="G56" s="71">
        <f t="shared" si="2"/>
        <v>0</v>
      </c>
      <c r="H56" s="71">
        <f t="shared" si="3"/>
        <v>0</v>
      </c>
    </row>
    <row r="57" spans="1:8" x14ac:dyDescent="0.3">
      <c r="A57" s="67"/>
      <c r="B57" s="68"/>
      <c r="C57" s="69"/>
      <c r="D57" s="67"/>
      <c r="E57" s="67"/>
      <c r="F57" s="113"/>
      <c r="G57" s="71">
        <f t="shared" si="2"/>
        <v>0</v>
      </c>
      <c r="H57" s="71">
        <f t="shared" si="3"/>
        <v>0</v>
      </c>
    </row>
    <row r="58" spans="1:8" x14ac:dyDescent="0.3">
      <c r="A58" s="67"/>
      <c r="B58" s="68"/>
      <c r="C58" s="69"/>
      <c r="D58" s="67"/>
      <c r="E58" s="67"/>
      <c r="F58" s="113"/>
      <c r="G58" s="71">
        <f t="shared" si="2"/>
        <v>0</v>
      </c>
      <c r="H58" s="71">
        <f t="shared" si="3"/>
        <v>0</v>
      </c>
    </row>
    <row r="59" spans="1:8" x14ac:dyDescent="0.3">
      <c r="A59" s="67"/>
      <c r="B59" s="68"/>
      <c r="C59" s="69"/>
      <c r="D59" s="67"/>
      <c r="E59" s="67"/>
      <c r="F59" s="113"/>
      <c r="G59" s="71">
        <f t="shared" si="2"/>
        <v>0</v>
      </c>
      <c r="H59" s="71">
        <f t="shared" si="3"/>
        <v>0</v>
      </c>
    </row>
    <row r="60" spans="1:8" x14ac:dyDescent="0.3">
      <c r="A60" s="67"/>
      <c r="B60" s="68"/>
      <c r="C60" s="69"/>
      <c r="D60" s="67"/>
      <c r="E60" s="67"/>
      <c r="F60" s="113"/>
      <c r="G60" s="71">
        <f t="shared" si="2"/>
        <v>0</v>
      </c>
      <c r="H60" s="71">
        <f t="shared" si="3"/>
        <v>0</v>
      </c>
    </row>
    <row r="61" spans="1:8" x14ac:dyDescent="0.3">
      <c r="A61" s="67"/>
      <c r="B61" s="68"/>
      <c r="C61" s="69"/>
      <c r="D61" s="67"/>
      <c r="E61" s="67"/>
      <c r="F61" s="113"/>
      <c r="G61" s="71">
        <f t="shared" si="2"/>
        <v>0</v>
      </c>
      <c r="H61" s="71">
        <f t="shared" si="3"/>
        <v>0</v>
      </c>
    </row>
    <row r="62" spans="1:8" x14ac:dyDescent="0.3">
      <c r="A62" s="67"/>
      <c r="B62" s="68"/>
      <c r="C62" s="69"/>
      <c r="D62" s="67"/>
      <c r="E62" s="67"/>
      <c r="F62" s="113"/>
      <c r="G62" s="71">
        <f t="shared" si="2"/>
        <v>0</v>
      </c>
      <c r="H62" s="71">
        <f t="shared" si="3"/>
        <v>0</v>
      </c>
    </row>
    <row r="63" spans="1:8" x14ac:dyDescent="0.3">
      <c r="A63" s="67"/>
      <c r="B63" s="68"/>
      <c r="C63" s="69"/>
      <c r="D63" s="67"/>
      <c r="E63" s="67"/>
      <c r="F63" s="113"/>
      <c r="G63" s="71">
        <f t="shared" si="2"/>
        <v>0</v>
      </c>
      <c r="H63" s="71">
        <f t="shared" si="3"/>
        <v>0</v>
      </c>
    </row>
    <row r="64" spans="1:8" x14ac:dyDescent="0.3">
      <c r="A64" s="67"/>
      <c r="B64" s="68"/>
      <c r="C64" s="69"/>
      <c r="D64" s="67"/>
      <c r="E64" s="67"/>
      <c r="F64" s="113"/>
      <c r="G64" s="71">
        <f t="shared" si="2"/>
        <v>0</v>
      </c>
      <c r="H64" s="71">
        <f t="shared" si="3"/>
        <v>0</v>
      </c>
    </row>
    <row r="65" spans="1:8" x14ac:dyDescent="0.3">
      <c r="A65" s="67"/>
      <c r="B65" s="68"/>
      <c r="C65" s="69"/>
      <c r="D65" s="67"/>
      <c r="E65" s="67"/>
      <c r="F65" s="113"/>
      <c r="G65" s="71">
        <f t="shared" si="2"/>
        <v>0</v>
      </c>
      <c r="H65" s="71">
        <f t="shared" si="3"/>
        <v>0</v>
      </c>
    </row>
    <row r="66" spans="1:8" x14ac:dyDescent="0.3">
      <c r="A66" s="67"/>
      <c r="B66" s="68"/>
      <c r="C66" s="69"/>
      <c r="D66" s="67"/>
      <c r="E66" s="67"/>
      <c r="F66" s="113"/>
      <c r="G66" s="71">
        <f t="shared" si="2"/>
        <v>0</v>
      </c>
      <c r="H66" s="71">
        <f t="shared" si="3"/>
        <v>0</v>
      </c>
    </row>
    <row r="67" spans="1:8" x14ac:dyDescent="0.3">
      <c r="A67" s="67"/>
      <c r="B67" s="68"/>
      <c r="C67" s="69"/>
      <c r="D67" s="67"/>
      <c r="E67" s="67"/>
      <c r="F67" s="113"/>
      <c r="G67" s="71">
        <f t="shared" si="2"/>
        <v>0</v>
      </c>
      <c r="H67" s="71">
        <f t="shared" si="3"/>
        <v>0</v>
      </c>
    </row>
    <row r="68" spans="1:8" x14ac:dyDescent="0.3">
      <c r="A68" s="67"/>
      <c r="B68" s="68"/>
      <c r="C68" s="69"/>
      <c r="D68" s="67"/>
      <c r="E68" s="67"/>
      <c r="F68" s="113"/>
      <c r="G68" s="71">
        <f t="shared" si="2"/>
        <v>0</v>
      </c>
      <c r="H68" s="71">
        <f t="shared" si="3"/>
        <v>0</v>
      </c>
    </row>
    <row r="69" spans="1:8" x14ac:dyDescent="0.3">
      <c r="A69" s="67"/>
      <c r="B69" s="68"/>
      <c r="C69" s="69"/>
      <c r="D69" s="67"/>
      <c r="E69" s="67"/>
      <c r="F69" s="113"/>
      <c r="G69" s="71">
        <f t="shared" si="2"/>
        <v>0</v>
      </c>
      <c r="H69" s="71">
        <f t="shared" si="3"/>
        <v>0</v>
      </c>
    </row>
    <row r="70" spans="1:8" x14ac:dyDescent="0.3">
      <c r="A70" s="67"/>
      <c r="B70" s="68"/>
      <c r="C70" s="69"/>
      <c r="D70" s="67"/>
      <c r="E70" s="67"/>
      <c r="F70" s="113"/>
      <c r="G70" s="71">
        <f t="shared" si="2"/>
        <v>0</v>
      </c>
      <c r="H70" s="71">
        <f t="shared" si="3"/>
        <v>0</v>
      </c>
    </row>
    <row r="71" spans="1:8" x14ac:dyDescent="0.3">
      <c r="A71" s="67"/>
      <c r="B71" s="68"/>
      <c r="C71" s="69"/>
      <c r="D71" s="67"/>
      <c r="E71" s="67"/>
      <c r="F71" s="113"/>
      <c r="G71" s="71">
        <f t="shared" si="2"/>
        <v>0</v>
      </c>
      <c r="H71" s="71">
        <f t="shared" si="3"/>
        <v>0</v>
      </c>
    </row>
    <row r="72" spans="1:8" x14ac:dyDescent="0.3">
      <c r="A72" s="67"/>
      <c r="B72" s="68"/>
      <c r="C72" s="69"/>
      <c r="D72" s="67"/>
      <c r="E72" s="67"/>
      <c r="F72" s="113"/>
      <c r="G72" s="71">
        <f t="shared" ref="G72:G135" si="4">IF(F72&gt;=500000,1,0)</f>
        <v>0</v>
      </c>
      <c r="H72" s="71">
        <f t="shared" ref="H72:H135" si="5">IF(G72=1,A72,0)</f>
        <v>0</v>
      </c>
    </row>
    <row r="73" spans="1:8" x14ac:dyDescent="0.3">
      <c r="A73" s="67"/>
      <c r="B73" s="68"/>
      <c r="C73" s="69"/>
      <c r="D73" s="67"/>
      <c r="E73" s="67"/>
      <c r="F73" s="113"/>
      <c r="G73" s="71">
        <f t="shared" si="4"/>
        <v>0</v>
      </c>
      <c r="H73" s="71">
        <f t="shared" si="5"/>
        <v>0</v>
      </c>
    </row>
    <row r="74" spans="1:8" x14ac:dyDescent="0.3">
      <c r="A74" s="67"/>
      <c r="B74" s="68"/>
      <c r="C74" s="69"/>
      <c r="D74" s="67"/>
      <c r="E74" s="67"/>
      <c r="F74" s="113"/>
      <c r="G74" s="71">
        <f t="shared" si="4"/>
        <v>0</v>
      </c>
      <c r="H74" s="71">
        <f t="shared" si="5"/>
        <v>0</v>
      </c>
    </row>
    <row r="75" spans="1:8" x14ac:dyDescent="0.3">
      <c r="A75" s="67"/>
      <c r="B75" s="68"/>
      <c r="C75" s="69"/>
      <c r="D75" s="67"/>
      <c r="E75" s="67"/>
      <c r="F75" s="113"/>
      <c r="G75" s="71">
        <f t="shared" si="4"/>
        <v>0</v>
      </c>
      <c r="H75" s="71">
        <f t="shared" si="5"/>
        <v>0</v>
      </c>
    </row>
    <row r="76" spans="1:8" x14ac:dyDescent="0.3">
      <c r="A76" s="67"/>
      <c r="B76" s="68"/>
      <c r="C76" s="69"/>
      <c r="D76" s="67"/>
      <c r="E76" s="67"/>
      <c r="F76" s="113"/>
      <c r="G76" s="71">
        <f t="shared" si="4"/>
        <v>0</v>
      </c>
      <c r="H76" s="71">
        <f t="shared" si="5"/>
        <v>0</v>
      </c>
    </row>
    <row r="77" spans="1:8" x14ac:dyDescent="0.3">
      <c r="A77" s="67"/>
      <c r="B77" s="68"/>
      <c r="C77" s="69"/>
      <c r="D77" s="67"/>
      <c r="E77" s="67"/>
      <c r="F77" s="113"/>
      <c r="G77" s="71">
        <f t="shared" si="4"/>
        <v>0</v>
      </c>
      <c r="H77" s="71">
        <f t="shared" si="5"/>
        <v>0</v>
      </c>
    </row>
    <row r="78" spans="1:8" x14ac:dyDescent="0.3">
      <c r="A78" s="67"/>
      <c r="B78" s="68"/>
      <c r="C78" s="69"/>
      <c r="D78" s="67"/>
      <c r="E78" s="67"/>
      <c r="F78" s="113"/>
      <c r="G78" s="71">
        <f t="shared" si="4"/>
        <v>0</v>
      </c>
      <c r="H78" s="71">
        <f t="shared" si="5"/>
        <v>0</v>
      </c>
    </row>
    <row r="79" spans="1:8" x14ac:dyDescent="0.3">
      <c r="A79" s="67"/>
      <c r="B79" s="68"/>
      <c r="C79" s="69"/>
      <c r="D79" s="67"/>
      <c r="E79" s="67"/>
      <c r="F79" s="113"/>
      <c r="G79" s="71">
        <f t="shared" si="4"/>
        <v>0</v>
      </c>
      <c r="H79" s="71">
        <f t="shared" si="5"/>
        <v>0</v>
      </c>
    </row>
    <row r="80" spans="1:8" x14ac:dyDescent="0.3">
      <c r="A80" s="67"/>
      <c r="B80" s="68"/>
      <c r="C80" s="69"/>
      <c r="D80" s="67"/>
      <c r="E80" s="67"/>
      <c r="F80" s="113"/>
      <c r="G80" s="71">
        <f t="shared" si="4"/>
        <v>0</v>
      </c>
      <c r="H80" s="71">
        <f t="shared" si="5"/>
        <v>0</v>
      </c>
    </row>
    <row r="81" spans="1:8" x14ac:dyDescent="0.3">
      <c r="A81" s="67"/>
      <c r="B81" s="68"/>
      <c r="C81" s="69"/>
      <c r="D81" s="67"/>
      <c r="E81" s="67"/>
      <c r="F81" s="113"/>
      <c r="G81" s="71">
        <f t="shared" si="4"/>
        <v>0</v>
      </c>
      <c r="H81" s="71">
        <f t="shared" si="5"/>
        <v>0</v>
      </c>
    </row>
    <row r="82" spans="1:8" x14ac:dyDescent="0.3">
      <c r="A82" s="67"/>
      <c r="B82" s="68"/>
      <c r="C82" s="69"/>
      <c r="D82" s="67"/>
      <c r="E82" s="67"/>
      <c r="F82" s="113"/>
      <c r="G82" s="71">
        <f t="shared" si="4"/>
        <v>0</v>
      </c>
      <c r="H82" s="71">
        <f t="shared" si="5"/>
        <v>0</v>
      </c>
    </row>
    <row r="83" spans="1:8" x14ac:dyDescent="0.3">
      <c r="A83" s="67"/>
      <c r="B83" s="68"/>
      <c r="C83" s="69"/>
      <c r="D83" s="67"/>
      <c r="E83" s="67"/>
      <c r="F83" s="113"/>
      <c r="G83" s="71">
        <f t="shared" si="4"/>
        <v>0</v>
      </c>
      <c r="H83" s="71">
        <f t="shared" si="5"/>
        <v>0</v>
      </c>
    </row>
    <row r="84" spans="1:8" x14ac:dyDescent="0.3">
      <c r="A84" s="67"/>
      <c r="B84" s="68"/>
      <c r="C84" s="69"/>
      <c r="D84" s="67"/>
      <c r="E84" s="67"/>
      <c r="F84" s="113"/>
      <c r="G84" s="71">
        <f t="shared" si="4"/>
        <v>0</v>
      </c>
      <c r="H84" s="71">
        <f t="shared" si="5"/>
        <v>0</v>
      </c>
    </row>
    <row r="85" spans="1:8" x14ac:dyDescent="0.3">
      <c r="A85" s="67"/>
      <c r="B85" s="68"/>
      <c r="C85" s="69"/>
      <c r="D85" s="67"/>
      <c r="E85" s="67"/>
      <c r="F85" s="113"/>
      <c r="G85" s="71">
        <f t="shared" si="4"/>
        <v>0</v>
      </c>
      <c r="H85" s="71">
        <f t="shared" si="5"/>
        <v>0</v>
      </c>
    </row>
    <row r="86" spans="1:8" x14ac:dyDescent="0.3">
      <c r="A86" s="67"/>
      <c r="B86" s="68"/>
      <c r="C86" s="69"/>
      <c r="D86" s="67"/>
      <c r="E86" s="67"/>
      <c r="F86" s="113"/>
      <c r="G86" s="71">
        <f t="shared" si="4"/>
        <v>0</v>
      </c>
      <c r="H86" s="71">
        <f t="shared" si="5"/>
        <v>0</v>
      </c>
    </row>
    <row r="87" spans="1:8" x14ac:dyDescent="0.3">
      <c r="A87" s="67"/>
      <c r="B87" s="68"/>
      <c r="C87" s="69"/>
      <c r="D87" s="67"/>
      <c r="E87" s="67"/>
      <c r="F87" s="113"/>
      <c r="G87" s="71">
        <f t="shared" si="4"/>
        <v>0</v>
      </c>
      <c r="H87" s="71">
        <f t="shared" si="5"/>
        <v>0</v>
      </c>
    </row>
    <row r="88" spans="1:8" x14ac:dyDescent="0.3">
      <c r="A88" s="67"/>
      <c r="B88" s="68"/>
      <c r="C88" s="69"/>
      <c r="D88" s="67"/>
      <c r="E88" s="67"/>
      <c r="F88" s="113"/>
      <c r="G88" s="71">
        <f t="shared" si="4"/>
        <v>0</v>
      </c>
      <c r="H88" s="71">
        <f t="shared" si="5"/>
        <v>0</v>
      </c>
    </row>
    <row r="89" spans="1:8" x14ac:dyDescent="0.3">
      <c r="A89" s="67"/>
      <c r="B89" s="68"/>
      <c r="C89" s="69"/>
      <c r="D89" s="67"/>
      <c r="E89" s="67"/>
      <c r="F89" s="113"/>
      <c r="G89" s="71">
        <f t="shared" si="4"/>
        <v>0</v>
      </c>
      <c r="H89" s="71">
        <f t="shared" si="5"/>
        <v>0</v>
      </c>
    </row>
    <row r="90" spans="1:8" x14ac:dyDescent="0.3">
      <c r="A90" s="67"/>
      <c r="B90" s="68"/>
      <c r="C90" s="69"/>
      <c r="D90" s="67"/>
      <c r="E90" s="67"/>
      <c r="F90" s="113"/>
      <c r="G90" s="71">
        <f t="shared" si="4"/>
        <v>0</v>
      </c>
      <c r="H90" s="71">
        <f t="shared" si="5"/>
        <v>0</v>
      </c>
    </row>
    <row r="91" spans="1:8" x14ac:dyDescent="0.3">
      <c r="A91" s="67"/>
      <c r="B91" s="68"/>
      <c r="C91" s="69"/>
      <c r="D91" s="67"/>
      <c r="E91" s="67"/>
      <c r="F91" s="113"/>
      <c r="G91" s="71">
        <f t="shared" si="4"/>
        <v>0</v>
      </c>
      <c r="H91" s="71">
        <f t="shared" si="5"/>
        <v>0</v>
      </c>
    </row>
    <row r="92" spans="1:8" x14ac:dyDescent="0.3">
      <c r="A92" s="67"/>
      <c r="B92" s="68"/>
      <c r="C92" s="69"/>
      <c r="D92" s="67"/>
      <c r="E92" s="67"/>
      <c r="F92" s="113"/>
      <c r="G92" s="71">
        <f t="shared" si="4"/>
        <v>0</v>
      </c>
      <c r="H92" s="71">
        <f t="shared" si="5"/>
        <v>0</v>
      </c>
    </row>
    <row r="93" spans="1:8" x14ac:dyDescent="0.3">
      <c r="A93" s="67"/>
      <c r="B93" s="68"/>
      <c r="C93" s="69"/>
      <c r="D93" s="67"/>
      <c r="E93" s="67"/>
      <c r="F93" s="113"/>
      <c r="G93" s="71">
        <f t="shared" si="4"/>
        <v>0</v>
      </c>
      <c r="H93" s="71">
        <f t="shared" si="5"/>
        <v>0</v>
      </c>
    </row>
    <row r="94" spans="1:8" x14ac:dyDescent="0.3">
      <c r="A94" s="67"/>
      <c r="B94" s="68"/>
      <c r="C94" s="69"/>
      <c r="D94" s="67"/>
      <c r="E94" s="67"/>
      <c r="F94" s="113"/>
      <c r="G94" s="71">
        <f t="shared" si="4"/>
        <v>0</v>
      </c>
      <c r="H94" s="71">
        <f t="shared" si="5"/>
        <v>0</v>
      </c>
    </row>
    <row r="95" spans="1:8" x14ac:dyDescent="0.3">
      <c r="A95" s="67"/>
      <c r="B95" s="68"/>
      <c r="C95" s="69"/>
      <c r="D95" s="67"/>
      <c r="E95" s="67"/>
      <c r="F95" s="113"/>
      <c r="G95" s="71">
        <f t="shared" si="4"/>
        <v>0</v>
      </c>
      <c r="H95" s="71">
        <f t="shared" si="5"/>
        <v>0</v>
      </c>
    </row>
    <row r="96" spans="1:8" x14ac:dyDescent="0.3">
      <c r="A96" s="67"/>
      <c r="B96" s="68"/>
      <c r="C96" s="69"/>
      <c r="D96" s="67"/>
      <c r="E96" s="67"/>
      <c r="F96" s="113"/>
      <c r="G96" s="71">
        <f t="shared" si="4"/>
        <v>0</v>
      </c>
      <c r="H96" s="71">
        <f t="shared" si="5"/>
        <v>0</v>
      </c>
    </row>
    <row r="97" spans="1:8" x14ac:dyDescent="0.3">
      <c r="A97" s="67"/>
      <c r="B97" s="68"/>
      <c r="C97" s="69"/>
      <c r="D97" s="67"/>
      <c r="E97" s="67"/>
      <c r="F97" s="113"/>
      <c r="G97" s="71">
        <f t="shared" si="4"/>
        <v>0</v>
      </c>
      <c r="H97" s="71">
        <f t="shared" si="5"/>
        <v>0</v>
      </c>
    </row>
    <row r="98" spans="1:8" x14ac:dyDescent="0.3">
      <c r="A98" s="67"/>
      <c r="B98" s="68"/>
      <c r="C98" s="69"/>
      <c r="D98" s="67"/>
      <c r="E98" s="67"/>
      <c r="F98" s="113"/>
      <c r="G98" s="71">
        <f t="shared" si="4"/>
        <v>0</v>
      </c>
      <c r="H98" s="71">
        <f t="shared" si="5"/>
        <v>0</v>
      </c>
    </row>
    <row r="99" spans="1:8" x14ac:dyDescent="0.3">
      <c r="A99" s="67"/>
      <c r="B99" s="68"/>
      <c r="C99" s="69"/>
      <c r="D99" s="67"/>
      <c r="E99" s="67"/>
      <c r="F99" s="113"/>
      <c r="G99" s="71">
        <f t="shared" si="4"/>
        <v>0</v>
      </c>
      <c r="H99" s="71">
        <f t="shared" si="5"/>
        <v>0</v>
      </c>
    </row>
    <row r="100" spans="1:8" x14ac:dyDescent="0.3">
      <c r="A100" s="67"/>
      <c r="B100" s="68"/>
      <c r="C100" s="69"/>
      <c r="D100" s="67"/>
      <c r="E100" s="67"/>
      <c r="F100" s="113"/>
      <c r="G100" s="71">
        <f t="shared" si="4"/>
        <v>0</v>
      </c>
      <c r="H100" s="71">
        <f t="shared" si="5"/>
        <v>0</v>
      </c>
    </row>
    <row r="101" spans="1:8" x14ac:dyDescent="0.3">
      <c r="A101" s="67"/>
      <c r="B101" s="68"/>
      <c r="C101" s="69"/>
      <c r="D101" s="67"/>
      <c r="E101" s="67"/>
      <c r="F101" s="113"/>
      <c r="G101" s="71">
        <f t="shared" si="4"/>
        <v>0</v>
      </c>
      <c r="H101" s="71">
        <f t="shared" si="5"/>
        <v>0</v>
      </c>
    </row>
    <row r="102" spans="1:8" x14ac:dyDescent="0.3">
      <c r="A102" s="67"/>
      <c r="B102" s="68"/>
      <c r="C102" s="69"/>
      <c r="D102" s="67"/>
      <c r="E102" s="67"/>
      <c r="F102" s="113"/>
      <c r="G102" s="71">
        <f t="shared" si="4"/>
        <v>0</v>
      </c>
      <c r="H102" s="71">
        <f t="shared" si="5"/>
        <v>0</v>
      </c>
    </row>
    <row r="103" spans="1:8" x14ac:dyDescent="0.3">
      <c r="A103" s="67"/>
      <c r="B103" s="68"/>
      <c r="C103" s="69"/>
      <c r="D103" s="67"/>
      <c r="E103" s="67"/>
      <c r="F103" s="113"/>
      <c r="G103" s="71">
        <f t="shared" si="4"/>
        <v>0</v>
      </c>
      <c r="H103" s="71">
        <f t="shared" si="5"/>
        <v>0</v>
      </c>
    </row>
    <row r="104" spans="1:8" x14ac:dyDescent="0.3">
      <c r="A104" s="67"/>
      <c r="B104" s="68"/>
      <c r="C104" s="69"/>
      <c r="D104" s="67"/>
      <c r="E104" s="67"/>
      <c r="F104" s="113"/>
      <c r="G104" s="71">
        <f t="shared" si="4"/>
        <v>0</v>
      </c>
      <c r="H104" s="71">
        <f t="shared" si="5"/>
        <v>0</v>
      </c>
    </row>
    <row r="105" spans="1:8" x14ac:dyDescent="0.3">
      <c r="A105" s="67"/>
      <c r="B105" s="68"/>
      <c r="C105" s="69"/>
      <c r="D105" s="67"/>
      <c r="E105" s="67"/>
      <c r="F105" s="113"/>
      <c r="G105" s="71">
        <f t="shared" si="4"/>
        <v>0</v>
      </c>
      <c r="H105" s="71">
        <f t="shared" si="5"/>
        <v>0</v>
      </c>
    </row>
    <row r="106" spans="1:8" x14ac:dyDescent="0.3">
      <c r="A106" s="67"/>
      <c r="B106" s="68"/>
      <c r="C106" s="69"/>
      <c r="D106" s="67"/>
      <c r="E106" s="67"/>
      <c r="F106" s="113"/>
      <c r="G106" s="71">
        <f t="shared" si="4"/>
        <v>0</v>
      </c>
      <c r="H106" s="71">
        <f t="shared" si="5"/>
        <v>0</v>
      </c>
    </row>
    <row r="107" spans="1:8" x14ac:dyDescent="0.3">
      <c r="A107" s="67"/>
      <c r="B107" s="68"/>
      <c r="C107" s="69"/>
      <c r="D107" s="67"/>
      <c r="E107" s="67"/>
      <c r="F107" s="113"/>
      <c r="G107" s="71">
        <f t="shared" si="4"/>
        <v>0</v>
      </c>
      <c r="H107" s="71">
        <f t="shared" si="5"/>
        <v>0</v>
      </c>
    </row>
    <row r="108" spans="1:8" x14ac:dyDescent="0.3">
      <c r="A108" s="67"/>
      <c r="B108" s="68"/>
      <c r="C108" s="69"/>
      <c r="D108" s="67"/>
      <c r="E108" s="67"/>
      <c r="F108" s="113"/>
      <c r="G108" s="71">
        <f t="shared" si="4"/>
        <v>0</v>
      </c>
      <c r="H108" s="71">
        <f t="shared" si="5"/>
        <v>0</v>
      </c>
    </row>
    <row r="109" spans="1:8" x14ac:dyDescent="0.3">
      <c r="A109" s="67"/>
      <c r="B109" s="68"/>
      <c r="C109" s="69"/>
      <c r="D109" s="67"/>
      <c r="E109" s="67"/>
      <c r="F109" s="113"/>
      <c r="G109" s="71">
        <f t="shared" si="4"/>
        <v>0</v>
      </c>
      <c r="H109" s="71">
        <f t="shared" si="5"/>
        <v>0</v>
      </c>
    </row>
    <row r="110" spans="1:8" x14ac:dyDescent="0.3">
      <c r="A110" s="67"/>
      <c r="B110" s="68"/>
      <c r="C110" s="69"/>
      <c r="D110" s="67"/>
      <c r="E110" s="67"/>
      <c r="F110" s="113"/>
      <c r="G110" s="71">
        <f t="shared" si="4"/>
        <v>0</v>
      </c>
      <c r="H110" s="71">
        <f t="shared" si="5"/>
        <v>0</v>
      </c>
    </row>
    <row r="111" spans="1:8" x14ac:dyDescent="0.3">
      <c r="A111" s="67"/>
      <c r="B111" s="68"/>
      <c r="C111" s="69"/>
      <c r="D111" s="67"/>
      <c r="E111" s="67"/>
      <c r="F111" s="113"/>
      <c r="G111" s="71">
        <f t="shared" si="4"/>
        <v>0</v>
      </c>
      <c r="H111" s="71">
        <f t="shared" si="5"/>
        <v>0</v>
      </c>
    </row>
    <row r="112" spans="1:8" x14ac:dyDescent="0.3">
      <c r="A112" s="67"/>
      <c r="B112" s="68"/>
      <c r="C112" s="69"/>
      <c r="D112" s="67"/>
      <c r="E112" s="67"/>
      <c r="F112" s="113"/>
      <c r="G112" s="71">
        <f t="shared" si="4"/>
        <v>0</v>
      </c>
      <c r="H112" s="71">
        <f t="shared" si="5"/>
        <v>0</v>
      </c>
    </row>
    <row r="113" spans="1:8" x14ac:dyDescent="0.3">
      <c r="A113" s="67"/>
      <c r="B113" s="68"/>
      <c r="C113" s="69"/>
      <c r="D113" s="67"/>
      <c r="E113" s="67"/>
      <c r="F113" s="113"/>
      <c r="G113" s="71">
        <f t="shared" si="4"/>
        <v>0</v>
      </c>
      <c r="H113" s="71">
        <f t="shared" si="5"/>
        <v>0</v>
      </c>
    </row>
    <row r="114" spans="1:8" x14ac:dyDescent="0.3">
      <c r="A114" s="67"/>
      <c r="B114" s="68"/>
      <c r="C114" s="69"/>
      <c r="D114" s="67"/>
      <c r="E114" s="67"/>
      <c r="F114" s="113"/>
      <c r="G114" s="71">
        <f t="shared" si="4"/>
        <v>0</v>
      </c>
      <c r="H114" s="71">
        <f t="shared" si="5"/>
        <v>0</v>
      </c>
    </row>
    <row r="115" spans="1:8" x14ac:dyDescent="0.3">
      <c r="A115" s="67"/>
      <c r="B115" s="68"/>
      <c r="C115" s="69"/>
      <c r="D115" s="67"/>
      <c r="E115" s="67"/>
      <c r="F115" s="113"/>
      <c r="G115" s="71">
        <f t="shared" si="4"/>
        <v>0</v>
      </c>
      <c r="H115" s="71">
        <f t="shared" si="5"/>
        <v>0</v>
      </c>
    </row>
    <row r="116" spans="1:8" x14ac:dyDescent="0.3">
      <c r="A116" s="67"/>
      <c r="B116" s="68"/>
      <c r="C116" s="69"/>
      <c r="D116" s="67"/>
      <c r="E116" s="67"/>
      <c r="F116" s="113"/>
      <c r="G116" s="71">
        <f t="shared" si="4"/>
        <v>0</v>
      </c>
      <c r="H116" s="71">
        <f t="shared" si="5"/>
        <v>0</v>
      </c>
    </row>
    <row r="117" spans="1:8" x14ac:dyDescent="0.3">
      <c r="A117" s="67"/>
      <c r="B117" s="68"/>
      <c r="C117" s="69"/>
      <c r="D117" s="67"/>
      <c r="E117" s="67"/>
      <c r="F117" s="113"/>
      <c r="G117" s="71">
        <f t="shared" si="4"/>
        <v>0</v>
      </c>
      <c r="H117" s="71">
        <f t="shared" si="5"/>
        <v>0</v>
      </c>
    </row>
    <row r="118" spans="1:8" x14ac:dyDescent="0.3">
      <c r="A118" s="67"/>
      <c r="B118" s="68"/>
      <c r="C118" s="69"/>
      <c r="D118" s="67"/>
      <c r="E118" s="67"/>
      <c r="F118" s="113"/>
      <c r="G118" s="71">
        <f t="shared" si="4"/>
        <v>0</v>
      </c>
      <c r="H118" s="71">
        <f t="shared" si="5"/>
        <v>0</v>
      </c>
    </row>
    <row r="119" spans="1:8" x14ac:dyDescent="0.3">
      <c r="A119" s="67"/>
      <c r="B119" s="68"/>
      <c r="C119" s="69"/>
      <c r="D119" s="67"/>
      <c r="E119" s="67"/>
      <c r="F119" s="113"/>
      <c r="G119" s="71">
        <f t="shared" si="4"/>
        <v>0</v>
      </c>
      <c r="H119" s="71">
        <f t="shared" si="5"/>
        <v>0</v>
      </c>
    </row>
    <row r="120" spans="1:8" x14ac:dyDescent="0.3">
      <c r="A120" s="67"/>
      <c r="B120" s="68"/>
      <c r="C120" s="69"/>
      <c r="D120" s="67"/>
      <c r="E120" s="67"/>
      <c r="F120" s="113"/>
      <c r="G120" s="71">
        <f t="shared" si="4"/>
        <v>0</v>
      </c>
      <c r="H120" s="71">
        <f t="shared" si="5"/>
        <v>0</v>
      </c>
    </row>
    <row r="121" spans="1:8" x14ac:dyDescent="0.3">
      <c r="A121" s="67"/>
      <c r="B121" s="68"/>
      <c r="C121" s="69"/>
      <c r="D121" s="67"/>
      <c r="E121" s="67"/>
      <c r="F121" s="113"/>
      <c r="G121" s="71">
        <f t="shared" si="4"/>
        <v>0</v>
      </c>
      <c r="H121" s="71">
        <f t="shared" si="5"/>
        <v>0</v>
      </c>
    </row>
    <row r="122" spans="1:8" x14ac:dyDescent="0.3">
      <c r="A122" s="67"/>
      <c r="B122" s="68"/>
      <c r="C122" s="69"/>
      <c r="D122" s="67"/>
      <c r="E122" s="67"/>
      <c r="F122" s="113"/>
      <c r="G122" s="71">
        <f t="shared" si="4"/>
        <v>0</v>
      </c>
      <c r="H122" s="71">
        <f t="shared" si="5"/>
        <v>0</v>
      </c>
    </row>
    <row r="123" spans="1:8" x14ac:dyDescent="0.3">
      <c r="A123" s="67"/>
      <c r="B123" s="68"/>
      <c r="C123" s="69"/>
      <c r="D123" s="67"/>
      <c r="E123" s="67"/>
      <c r="F123" s="113"/>
      <c r="G123" s="71">
        <f t="shared" si="4"/>
        <v>0</v>
      </c>
      <c r="H123" s="71">
        <f t="shared" si="5"/>
        <v>0</v>
      </c>
    </row>
    <row r="124" spans="1:8" x14ac:dyDescent="0.3">
      <c r="A124" s="67"/>
      <c r="B124" s="68"/>
      <c r="C124" s="69"/>
      <c r="D124" s="67"/>
      <c r="E124" s="67"/>
      <c r="F124" s="113"/>
      <c r="G124" s="71">
        <f t="shared" si="4"/>
        <v>0</v>
      </c>
      <c r="H124" s="71">
        <f t="shared" si="5"/>
        <v>0</v>
      </c>
    </row>
    <row r="125" spans="1:8" x14ac:dyDescent="0.3">
      <c r="A125" s="67"/>
      <c r="B125" s="68"/>
      <c r="C125" s="69"/>
      <c r="D125" s="67"/>
      <c r="E125" s="67"/>
      <c r="F125" s="113"/>
      <c r="G125" s="71">
        <f t="shared" si="4"/>
        <v>0</v>
      </c>
      <c r="H125" s="71">
        <f t="shared" si="5"/>
        <v>0</v>
      </c>
    </row>
    <row r="126" spans="1:8" x14ac:dyDescent="0.3">
      <c r="A126" s="67"/>
      <c r="B126" s="68"/>
      <c r="C126" s="69"/>
      <c r="D126" s="67"/>
      <c r="E126" s="67"/>
      <c r="F126" s="113"/>
      <c r="G126" s="71">
        <f t="shared" si="4"/>
        <v>0</v>
      </c>
      <c r="H126" s="71">
        <f t="shared" si="5"/>
        <v>0</v>
      </c>
    </row>
    <row r="127" spans="1:8" x14ac:dyDescent="0.3">
      <c r="A127" s="67"/>
      <c r="B127" s="68"/>
      <c r="C127" s="69"/>
      <c r="D127" s="67"/>
      <c r="E127" s="67"/>
      <c r="F127" s="113"/>
      <c r="G127" s="71">
        <f t="shared" si="4"/>
        <v>0</v>
      </c>
      <c r="H127" s="71">
        <f t="shared" si="5"/>
        <v>0</v>
      </c>
    </row>
    <row r="128" spans="1:8" x14ac:dyDescent="0.3">
      <c r="A128" s="67"/>
      <c r="B128" s="68"/>
      <c r="C128" s="69"/>
      <c r="D128" s="67"/>
      <c r="E128" s="67"/>
      <c r="F128" s="113"/>
      <c r="G128" s="71">
        <f t="shared" si="4"/>
        <v>0</v>
      </c>
      <c r="H128" s="71">
        <f t="shared" si="5"/>
        <v>0</v>
      </c>
    </row>
    <row r="129" spans="1:8" x14ac:dyDescent="0.3">
      <c r="A129" s="67"/>
      <c r="B129" s="68"/>
      <c r="C129" s="69"/>
      <c r="D129" s="67"/>
      <c r="E129" s="67"/>
      <c r="F129" s="113"/>
      <c r="G129" s="71">
        <f t="shared" si="4"/>
        <v>0</v>
      </c>
      <c r="H129" s="71">
        <f t="shared" si="5"/>
        <v>0</v>
      </c>
    </row>
    <row r="130" spans="1:8" x14ac:dyDescent="0.3">
      <c r="A130" s="67"/>
      <c r="B130" s="68"/>
      <c r="C130" s="69"/>
      <c r="D130" s="67"/>
      <c r="E130" s="67"/>
      <c r="F130" s="113"/>
      <c r="G130" s="71">
        <f t="shared" si="4"/>
        <v>0</v>
      </c>
      <c r="H130" s="71">
        <f t="shared" si="5"/>
        <v>0</v>
      </c>
    </row>
    <row r="131" spans="1:8" x14ac:dyDescent="0.3">
      <c r="A131" s="67"/>
      <c r="B131" s="68"/>
      <c r="C131" s="69"/>
      <c r="D131" s="67"/>
      <c r="E131" s="67"/>
      <c r="F131" s="113"/>
      <c r="G131" s="71">
        <f t="shared" si="4"/>
        <v>0</v>
      </c>
      <c r="H131" s="71">
        <f t="shared" si="5"/>
        <v>0</v>
      </c>
    </row>
    <row r="132" spans="1:8" x14ac:dyDescent="0.3">
      <c r="A132" s="67"/>
      <c r="B132" s="68"/>
      <c r="C132" s="69"/>
      <c r="D132" s="67"/>
      <c r="E132" s="67"/>
      <c r="F132" s="113"/>
      <c r="G132" s="71">
        <f t="shared" si="4"/>
        <v>0</v>
      </c>
      <c r="H132" s="71">
        <f t="shared" si="5"/>
        <v>0</v>
      </c>
    </row>
    <row r="133" spans="1:8" x14ac:dyDescent="0.3">
      <c r="A133" s="67"/>
      <c r="B133" s="68"/>
      <c r="C133" s="69"/>
      <c r="D133" s="67"/>
      <c r="E133" s="67"/>
      <c r="F133" s="113"/>
      <c r="G133" s="71">
        <f t="shared" si="4"/>
        <v>0</v>
      </c>
      <c r="H133" s="71">
        <f t="shared" si="5"/>
        <v>0</v>
      </c>
    </row>
    <row r="134" spans="1:8" x14ac:dyDescent="0.3">
      <c r="A134" s="67"/>
      <c r="B134" s="68"/>
      <c r="C134" s="69"/>
      <c r="D134" s="67"/>
      <c r="E134" s="67"/>
      <c r="F134" s="113"/>
      <c r="G134" s="71">
        <f t="shared" si="4"/>
        <v>0</v>
      </c>
      <c r="H134" s="71">
        <f t="shared" si="5"/>
        <v>0</v>
      </c>
    </row>
    <row r="135" spans="1:8" x14ac:dyDescent="0.3">
      <c r="A135" s="67"/>
      <c r="B135" s="68"/>
      <c r="C135" s="69"/>
      <c r="D135" s="67"/>
      <c r="E135" s="67"/>
      <c r="F135" s="113"/>
      <c r="G135" s="71">
        <f t="shared" si="4"/>
        <v>0</v>
      </c>
      <c r="H135" s="71">
        <f t="shared" si="5"/>
        <v>0</v>
      </c>
    </row>
    <row r="136" spans="1:8" x14ac:dyDescent="0.3">
      <c r="A136" s="67"/>
      <c r="B136" s="68"/>
      <c r="C136" s="69"/>
      <c r="D136" s="67"/>
      <c r="E136" s="67"/>
      <c r="F136" s="113"/>
      <c r="G136" s="71">
        <f t="shared" ref="G136:G199" si="6">IF(F136&gt;=500000,1,0)</f>
        <v>0</v>
      </c>
      <c r="H136" s="71">
        <f t="shared" ref="H136:H199" si="7">IF(G136=1,A136,0)</f>
        <v>0</v>
      </c>
    </row>
    <row r="137" spans="1:8" x14ac:dyDescent="0.3">
      <c r="A137" s="67"/>
      <c r="B137" s="68"/>
      <c r="C137" s="69"/>
      <c r="D137" s="67"/>
      <c r="E137" s="67"/>
      <c r="F137" s="113"/>
      <c r="G137" s="71">
        <f t="shared" si="6"/>
        <v>0</v>
      </c>
      <c r="H137" s="71">
        <f t="shared" si="7"/>
        <v>0</v>
      </c>
    </row>
    <row r="138" spans="1:8" x14ac:dyDescent="0.3">
      <c r="A138" s="67"/>
      <c r="B138" s="68"/>
      <c r="C138" s="69"/>
      <c r="D138" s="67"/>
      <c r="E138" s="67"/>
      <c r="F138" s="113"/>
      <c r="G138" s="71">
        <f t="shared" si="6"/>
        <v>0</v>
      </c>
      <c r="H138" s="71">
        <f t="shared" si="7"/>
        <v>0</v>
      </c>
    </row>
    <row r="139" spans="1:8" x14ac:dyDescent="0.3">
      <c r="A139" s="67"/>
      <c r="B139" s="68"/>
      <c r="C139" s="69"/>
      <c r="D139" s="67"/>
      <c r="E139" s="67"/>
      <c r="F139" s="113"/>
      <c r="G139" s="71">
        <f t="shared" si="6"/>
        <v>0</v>
      </c>
      <c r="H139" s="71">
        <f t="shared" si="7"/>
        <v>0</v>
      </c>
    </row>
    <row r="140" spans="1:8" x14ac:dyDescent="0.3">
      <c r="A140" s="67"/>
      <c r="B140" s="68"/>
      <c r="C140" s="69"/>
      <c r="D140" s="67"/>
      <c r="E140" s="67"/>
      <c r="F140" s="113"/>
      <c r="G140" s="71">
        <f t="shared" si="6"/>
        <v>0</v>
      </c>
      <c r="H140" s="71">
        <f t="shared" si="7"/>
        <v>0</v>
      </c>
    </row>
    <row r="141" spans="1:8" x14ac:dyDescent="0.3">
      <c r="A141" s="67"/>
      <c r="B141" s="68"/>
      <c r="C141" s="69"/>
      <c r="D141" s="67"/>
      <c r="E141" s="67"/>
      <c r="F141" s="113"/>
      <c r="G141" s="71">
        <f t="shared" si="6"/>
        <v>0</v>
      </c>
      <c r="H141" s="71">
        <f t="shared" si="7"/>
        <v>0</v>
      </c>
    </row>
    <row r="142" spans="1:8" x14ac:dyDescent="0.3">
      <c r="A142" s="67"/>
      <c r="B142" s="68"/>
      <c r="C142" s="69"/>
      <c r="D142" s="67"/>
      <c r="E142" s="67"/>
      <c r="F142" s="113"/>
      <c r="G142" s="71">
        <f t="shared" si="6"/>
        <v>0</v>
      </c>
      <c r="H142" s="71">
        <f t="shared" si="7"/>
        <v>0</v>
      </c>
    </row>
    <row r="143" spans="1:8" x14ac:dyDescent="0.3">
      <c r="A143" s="67"/>
      <c r="B143" s="68"/>
      <c r="C143" s="69"/>
      <c r="D143" s="67"/>
      <c r="E143" s="67"/>
      <c r="F143" s="113"/>
      <c r="G143" s="71">
        <f t="shared" si="6"/>
        <v>0</v>
      </c>
      <c r="H143" s="71">
        <f t="shared" si="7"/>
        <v>0</v>
      </c>
    </row>
    <row r="144" spans="1:8" x14ac:dyDescent="0.3">
      <c r="A144" s="67"/>
      <c r="B144" s="68"/>
      <c r="C144" s="69"/>
      <c r="D144" s="67"/>
      <c r="E144" s="67"/>
      <c r="F144" s="113"/>
      <c r="G144" s="71">
        <f t="shared" si="6"/>
        <v>0</v>
      </c>
      <c r="H144" s="71">
        <f t="shared" si="7"/>
        <v>0</v>
      </c>
    </row>
    <row r="145" spans="1:8" x14ac:dyDescent="0.3">
      <c r="A145" s="67"/>
      <c r="B145" s="68"/>
      <c r="C145" s="69"/>
      <c r="D145" s="67"/>
      <c r="E145" s="67"/>
      <c r="F145" s="113"/>
      <c r="G145" s="71">
        <f t="shared" si="6"/>
        <v>0</v>
      </c>
      <c r="H145" s="71">
        <f t="shared" si="7"/>
        <v>0</v>
      </c>
    </row>
    <row r="146" spans="1:8" x14ac:dyDescent="0.3">
      <c r="A146" s="67"/>
      <c r="B146" s="68"/>
      <c r="C146" s="69"/>
      <c r="D146" s="67"/>
      <c r="E146" s="67"/>
      <c r="F146" s="113"/>
      <c r="G146" s="71">
        <f t="shared" si="6"/>
        <v>0</v>
      </c>
      <c r="H146" s="71">
        <f t="shared" si="7"/>
        <v>0</v>
      </c>
    </row>
    <row r="147" spans="1:8" x14ac:dyDescent="0.3">
      <c r="A147" s="67"/>
      <c r="B147" s="68"/>
      <c r="C147" s="69"/>
      <c r="D147" s="67"/>
      <c r="E147" s="67"/>
      <c r="F147" s="113"/>
      <c r="G147" s="71">
        <f t="shared" si="6"/>
        <v>0</v>
      </c>
      <c r="H147" s="71">
        <f t="shared" si="7"/>
        <v>0</v>
      </c>
    </row>
    <row r="148" spans="1:8" x14ac:dyDescent="0.3">
      <c r="A148" s="67"/>
      <c r="B148" s="68"/>
      <c r="C148" s="69"/>
      <c r="D148" s="67"/>
      <c r="E148" s="67"/>
      <c r="F148" s="113"/>
      <c r="G148" s="71">
        <f t="shared" si="6"/>
        <v>0</v>
      </c>
      <c r="H148" s="71">
        <f t="shared" si="7"/>
        <v>0</v>
      </c>
    </row>
    <row r="149" spans="1:8" x14ac:dyDescent="0.3">
      <c r="A149" s="67"/>
      <c r="B149" s="68"/>
      <c r="C149" s="69"/>
      <c r="D149" s="67"/>
      <c r="E149" s="67"/>
      <c r="F149" s="113"/>
      <c r="G149" s="71">
        <f t="shared" si="6"/>
        <v>0</v>
      </c>
      <c r="H149" s="71">
        <f t="shared" si="7"/>
        <v>0</v>
      </c>
    </row>
    <row r="150" spans="1:8" x14ac:dyDescent="0.3">
      <c r="A150" s="67"/>
      <c r="B150" s="68"/>
      <c r="C150" s="69"/>
      <c r="D150" s="67"/>
      <c r="E150" s="67"/>
      <c r="F150" s="113"/>
      <c r="G150" s="71">
        <f t="shared" si="6"/>
        <v>0</v>
      </c>
      <c r="H150" s="71">
        <f t="shared" si="7"/>
        <v>0</v>
      </c>
    </row>
    <row r="151" spans="1:8" x14ac:dyDescent="0.3">
      <c r="A151" s="67"/>
      <c r="B151" s="68"/>
      <c r="C151" s="69"/>
      <c r="D151" s="67"/>
      <c r="E151" s="67"/>
      <c r="F151" s="113"/>
      <c r="G151" s="71">
        <f t="shared" si="6"/>
        <v>0</v>
      </c>
      <c r="H151" s="71">
        <f t="shared" si="7"/>
        <v>0</v>
      </c>
    </row>
    <row r="152" spans="1:8" x14ac:dyDescent="0.3">
      <c r="A152" s="67"/>
      <c r="B152" s="68"/>
      <c r="C152" s="69"/>
      <c r="D152" s="67"/>
      <c r="E152" s="67"/>
      <c r="F152" s="113"/>
      <c r="G152" s="71">
        <f t="shared" si="6"/>
        <v>0</v>
      </c>
      <c r="H152" s="71">
        <f t="shared" si="7"/>
        <v>0</v>
      </c>
    </row>
    <row r="153" spans="1:8" x14ac:dyDescent="0.3">
      <c r="A153" s="67"/>
      <c r="B153" s="68"/>
      <c r="C153" s="69"/>
      <c r="D153" s="67"/>
      <c r="E153" s="67"/>
      <c r="F153" s="113"/>
      <c r="G153" s="71">
        <f t="shared" si="6"/>
        <v>0</v>
      </c>
      <c r="H153" s="71">
        <f t="shared" si="7"/>
        <v>0</v>
      </c>
    </row>
    <row r="154" spans="1:8" x14ac:dyDescent="0.3">
      <c r="A154" s="67"/>
      <c r="B154" s="68"/>
      <c r="C154" s="69"/>
      <c r="D154" s="67"/>
      <c r="E154" s="67"/>
      <c r="F154" s="113"/>
      <c r="G154" s="71">
        <f t="shared" si="6"/>
        <v>0</v>
      </c>
      <c r="H154" s="71">
        <f t="shared" si="7"/>
        <v>0</v>
      </c>
    </row>
    <row r="155" spans="1:8" x14ac:dyDescent="0.3">
      <c r="A155" s="67"/>
      <c r="B155" s="68"/>
      <c r="C155" s="69"/>
      <c r="D155" s="67"/>
      <c r="E155" s="67"/>
      <c r="F155" s="113"/>
      <c r="G155" s="71">
        <f t="shared" si="6"/>
        <v>0</v>
      </c>
      <c r="H155" s="71">
        <f t="shared" si="7"/>
        <v>0</v>
      </c>
    </row>
    <row r="156" spans="1:8" x14ac:dyDescent="0.3">
      <c r="A156" s="67"/>
      <c r="B156" s="68"/>
      <c r="C156" s="69"/>
      <c r="D156" s="67"/>
      <c r="E156" s="67"/>
      <c r="F156" s="113"/>
      <c r="G156" s="71">
        <f t="shared" si="6"/>
        <v>0</v>
      </c>
      <c r="H156" s="71">
        <f t="shared" si="7"/>
        <v>0</v>
      </c>
    </row>
    <row r="157" spans="1:8" x14ac:dyDescent="0.3">
      <c r="A157" s="67"/>
      <c r="B157" s="68"/>
      <c r="C157" s="69"/>
      <c r="D157" s="67"/>
      <c r="E157" s="67"/>
      <c r="F157" s="113"/>
      <c r="G157" s="71">
        <f t="shared" si="6"/>
        <v>0</v>
      </c>
      <c r="H157" s="71">
        <f t="shared" si="7"/>
        <v>0</v>
      </c>
    </row>
    <row r="158" spans="1:8" x14ac:dyDescent="0.3">
      <c r="A158" s="67"/>
      <c r="B158" s="68"/>
      <c r="C158" s="69"/>
      <c r="D158" s="67"/>
      <c r="E158" s="67"/>
      <c r="F158" s="113"/>
      <c r="G158" s="71">
        <f t="shared" si="6"/>
        <v>0</v>
      </c>
      <c r="H158" s="71">
        <f t="shared" si="7"/>
        <v>0</v>
      </c>
    </row>
    <row r="159" spans="1:8" x14ac:dyDescent="0.3">
      <c r="A159" s="67"/>
      <c r="B159" s="68"/>
      <c r="C159" s="69"/>
      <c r="D159" s="67"/>
      <c r="E159" s="67"/>
      <c r="F159" s="113"/>
      <c r="G159" s="71">
        <f t="shared" si="6"/>
        <v>0</v>
      </c>
      <c r="H159" s="71">
        <f t="shared" si="7"/>
        <v>0</v>
      </c>
    </row>
    <row r="160" spans="1:8" x14ac:dyDescent="0.3">
      <c r="A160" s="67"/>
      <c r="B160" s="68"/>
      <c r="C160" s="69"/>
      <c r="D160" s="67"/>
      <c r="E160" s="67"/>
      <c r="F160" s="113"/>
      <c r="G160" s="71">
        <f t="shared" si="6"/>
        <v>0</v>
      </c>
      <c r="H160" s="71">
        <f t="shared" si="7"/>
        <v>0</v>
      </c>
    </row>
    <row r="161" spans="1:8" x14ac:dyDescent="0.3">
      <c r="A161" s="67"/>
      <c r="B161" s="68"/>
      <c r="C161" s="69"/>
      <c r="D161" s="67"/>
      <c r="E161" s="67"/>
      <c r="F161" s="113"/>
      <c r="G161" s="71">
        <f t="shared" si="6"/>
        <v>0</v>
      </c>
      <c r="H161" s="71">
        <f t="shared" si="7"/>
        <v>0</v>
      </c>
    </row>
    <row r="162" spans="1:8" x14ac:dyDescent="0.3">
      <c r="A162" s="67"/>
      <c r="B162" s="68"/>
      <c r="C162" s="69"/>
      <c r="D162" s="67"/>
      <c r="E162" s="67"/>
      <c r="F162" s="113"/>
      <c r="G162" s="71">
        <f t="shared" si="6"/>
        <v>0</v>
      </c>
      <c r="H162" s="71">
        <f t="shared" si="7"/>
        <v>0</v>
      </c>
    </row>
    <row r="163" spans="1:8" x14ac:dyDescent="0.3">
      <c r="A163" s="67"/>
      <c r="B163" s="68"/>
      <c r="C163" s="69"/>
      <c r="D163" s="67"/>
      <c r="E163" s="67"/>
      <c r="F163" s="113"/>
      <c r="G163" s="71">
        <f t="shared" si="6"/>
        <v>0</v>
      </c>
      <c r="H163" s="71">
        <f t="shared" si="7"/>
        <v>0</v>
      </c>
    </row>
    <row r="164" spans="1:8" x14ac:dyDescent="0.3">
      <c r="A164" s="67"/>
      <c r="B164" s="68"/>
      <c r="C164" s="69"/>
      <c r="D164" s="67"/>
      <c r="E164" s="67"/>
      <c r="F164" s="113"/>
      <c r="G164" s="71">
        <f t="shared" si="6"/>
        <v>0</v>
      </c>
      <c r="H164" s="71">
        <f t="shared" si="7"/>
        <v>0</v>
      </c>
    </row>
    <row r="165" spans="1:8" x14ac:dyDescent="0.3">
      <c r="A165" s="67"/>
      <c r="B165" s="68"/>
      <c r="C165" s="69"/>
      <c r="D165" s="67"/>
      <c r="E165" s="67"/>
      <c r="F165" s="113"/>
      <c r="G165" s="71">
        <f t="shared" si="6"/>
        <v>0</v>
      </c>
      <c r="H165" s="71">
        <f t="shared" si="7"/>
        <v>0</v>
      </c>
    </row>
    <row r="166" spans="1:8" x14ac:dyDescent="0.3">
      <c r="A166" s="67"/>
      <c r="B166" s="68"/>
      <c r="C166" s="69"/>
      <c r="D166" s="67"/>
      <c r="E166" s="67"/>
      <c r="F166" s="113"/>
      <c r="G166" s="71">
        <f t="shared" si="6"/>
        <v>0</v>
      </c>
      <c r="H166" s="71">
        <f t="shared" si="7"/>
        <v>0</v>
      </c>
    </row>
    <row r="167" spans="1:8" x14ac:dyDescent="0.3">
      <c r="A167" s="67"/>
      <c r="B167" s="68"/>
      <c r="C167" s="69"/>
      <c r="D167" s="67"/>
      <c r="E167" s="67"/>
      <c r="F167" s="113"/>
      <c r="G167" s="71">
        <f t="shared" si="6"/>
        <v>0</v>
      </c>
      <c r="H167" s="71">
        <f t="shared" si="7"/>
        <v>0</v>
      </c>
    </row>
    <row r="168" spans="1:8" x14ac:dyDescent="0.3">
      <c r="A168" s="67"/>
      <c r="B168" s="68"/>
      <c r="C168" s="69"/>
      <c r="D168" s="67"/>
      <c r="E168" s="67"/>
      <c r="F168" s="113"/>
      <c r="G168" s="71">
        <f t="shared" si="6"/>
        <v>0</v>
      </c>
      <c r="H168" s="71">
        <f t="shared" si="7"/>
        <v>0</v>
      </c>
    </row>
    <row r="169" spans="1:8" x14ac:dyDescent="0.3">
      <c r="A169" s="67"/>
      <c r="B169" s="68"/>
      <c r="C169" s="69"/>
      <c r="D169" s="67"/>
      <c r="E169" s="67"/>
      <c r="F169" s="113"/>
      <c r="G169" s="71">
        <f t="shared" si="6"/>
        <v>0</v>
      </c>
      <c r="H169" s="71">
        <f t="shared" si="7"/>
        <v>0</v>
      </c>
    </row>
    <row r="170" spans="1:8" x14ac:dyDescent="0.3">
      <c r="A170" s="67"/>
      <c r="B170" s="68"/>
      <c r="C170" s="69"/>
      <c r="D170" s="67"/>
      <c r="E170" s="67"/>
      <c r="F170" s="113"/>
      <c r="G170" s="71">
        <f t="shared" si="6"/>
        <v>0</v>
      </c>
      <c r="H170" s="71">
        <f t="shared" si="7"/>
        <v>0</v>
      </c>
    </row>
    <row r="171" spans="1:8" x14ac:dyDescent="0.3">
      <c r="A171" s="67"/>
      <c r="B171" s="68"/>
      <c r="C171" s="69"/>
      <c r="D171" s="67"/>
      <c r="E171" s="67"/>
      <c r="F171" s="113"/>
      <c r="G171" s="71">
        <f t="shared" si="6"/>
        <v>0</v>
      </c>
      <c r="H171" s="71">
        <f t="shared" si="7"/>
        <v>0</v>
      </c>
    </row>
    <row r="172" spans="1:8" x14ac:dyDescent="0.3">
      <c r="A172" s="67"/>
      <c r="B172" s="68"/>
      <c r="C172" s="69"/>
      <c r="D172" s="67"/>
      <c r="E172" s="67"/>
      <c r="F172" s="113"/>
      <c r="G172" s="71">
        <f t="shared" si="6"/>
        <v>0</v>
      </c>
      <c r="H172" s="71">
        <f t="shared" si="7"/>
        <v>0</v>
      </c>
    </row>
    <row r="173" spans="1:8" x14ac:dyDescent="0.3">
      <c r="A173" s="67"/>
      <c r="B173" s="68"/>
      <c r="C173" s="69"/>
      <c r="D173" s="67"/>
      <c r="E173" s="67"/>
      <c r="F173" s="113"/>
      <c r="G173" s="71">
        <f t="shared" si="6"/>
        <v>0</v>
      </c>
      <c r="H173" s="71">
        <f t="shared" si="7"/>
        <v>0</v>
      </c>
    </row>
    <row r="174" spans="1:8" x14ac:dyDescent="0.3">
      <c r="A174" s="67"/>
      <c r="B174" s="68"/>
      <c r="C174" s="69"/>
      <c r="D174" s="67"/>
      <c r="E174" s="67"/>
      <c r="F174" s="113"/>
      <c r="G174" s="71">
        <f t="shared" si="6"/>
        <v>0</v>
      </c>
      <c r="H174" s="71">
        <f t="shared" si="7"/>
        <v>0</v>
      </c>
    </row>
    <row r="175" spans="1:8" x14ac:dyDescent="0.3">
      <c r="A175" s="67"/>
      <c r="B175" s="68"/>
      <c r="C175" s="69"/>
      <c r="D175" s="67"/>
      <c r="E175" s="67"/>
      <c r="F175" s="113"/>
      <c r="G175" s="71">
        <f t="shared" si="6"/>
        <v>0</v>
      </c>
      <c r="H175" s="71">
        <f t="shared" si="7"/>
        <v>0</v>
      </c>
    </row>
    <row r="176" spans="1:8" x14ac:dyDescent="0.3">
      <c r="A176" s="67"/>
      <c r="B176" s="68"/>
      <c r="C176" s="69"/>
      <c r="D176" s="67"/>
      <c r="E176" s="67"/>
      <c r="F176" s="113"/>
      <c r="G176" s="71">
        <f t="shared" si="6"/>
        <v>0</v>
      </c>
      <c r="H176" s="71">
        <f t="shared" si="7"/>
        <v>0</v>
      </c>
    </row>
    <row r="177" spans="1:8" x14ac:dyDescent="0.3">
      <c r="A177" s="67"/>
      <c r="B177" s="68"/>
      <c r="C177" s="69"/>
      <c r="D177" s="67"/>
      <c r="E177" s="67"/>
      <c r="F177" s="113"/>
      <c r="G177" s="71">
        <f t="shared" si="6"/>
        <v>0</v>
      </c>
      <c r="H177" s="71">
        <f t="shared" si="7"/>
        <v>0</v>
      </c>
    </row>
    <row r="178" spans="1:8" x14ac:dyDescent="0.3">
      <c r="A178" s="67"/>
      <c r="B178" s="68"/>
      <c r="C178" s="69"/>
      <c r="D178" s="67"/>
      <c r="E178" s="67"/>
      <c r="F178" s="113"/>
      <c r="G178" s="71">
        <f t="shared" si="6"/>
        <v>0</v>
      </c>
      <c r="H178" s="71">
        <f t="shared" si="7"/>
        <v>0</v>
      </c>
    </row>
    <row r="179" spans="1:8" x14ac:dyDescent="0.3">
      <c r="A179" s="67"/>
      <c r="B179" s="68"/>
      <c r="C179" s="69"/>
      <c r="D179" s="67"/>
      <c r="E179" s="67"/>
      <c r="F179" s="113"/>
      <c r="G179" s="71">
        <f t="shared" si="6"/>
        <v>0</v>
      </c>
      <c r="H179" s="71">
        <f t="shared" si="7"/>
        <v>0</v>
      </c>
    </row>
    <row r="180" spans="1:8" x14ac:dyDescent="0.3">
      <c r="A180" s="67"/>
      <c r="B180" s="68"/>
      <c r="C180" s="69"/>
      <c r="D180" s="67"/>
      <c r="E180" s="67"/>
      <c r="F180" s="113"/>
      <c r="G180" s="71">
        <f t="shared" si="6"/>
        <v>0</v>
      </c>
      <c r="H180" s="71">
        <f t="shared" si="7"/>
        <v>0</v>
      </c>
    </row>
    <row r="181" spans="1:8" x14ac:dyDescent="0.3">
      <c r="A181" s="67"/>
      <c r="B181" s="68"/>
      <c r="C181" s="69"/>
      <c r="D181" s="67"/>
      <c r="E181" s="67"/>
      <c r="F181" s="113"/>
      <c r="G181" s="71">
        <f t="shared" si="6"/>
        <v>0</v>
      </c>
      <c r="H181" s="71">
        <f t="shared" si="7"/>
        <v>0</v>
      </c>
    </row>
    <row r="182" spans="1:8" x14ac:dyDescent="0.3">
      <c r="A182" s="67"/>
      <c r="B182" s="68"/>
      <c r="C182" s="69"/>
      <c r="D182" s="67"/>
      <c r="E182" s="67"/>
      <c r="F182" s="113"/>
      <c r="G182" s="71">
        <f t="shared" si="6"/>
        <v>0</v>
      </c>
      <c r="H182" s="71">
        <f t="shared" si="7"/>
        <v>0</v>
      </c>
    </row>
    <row r="183" spans="1:8" x14ac:dyDescent="0.3">
      <c r="A183" s="67"/>
      <c r="B183" s="68"/>
      <c r="C183" s="69"/>
      <c r="D183" s="67"/>
      <c r="E183" s="67"/>
      <c r="F183" s="113"/>
      <c r="G183" s="71">
        <f t="shared" si="6"/>
        <v>0</v>
      </c>
      <c r="H183" s="71">
        <f t="shared" si="7"/>
        <v>0</v>
      </c>
    </row>
    <row r="184" spans="1:8" x14ac:dyDescent="0.3">
      <c r="A184" s="67"/>
      <c r="B184" s="68"/>
      <c r="C184" s="69"/>
      <c r="D184" s="67"/>
      <c r="E184" s="67"/>
      <c r="F184" s="113"/>
      <c r="G184" s="71">
        <f t="shared" si="6"/>
        <v>0</v>
      </c>
      <c r="H184" s="71">
        <f t="shared" si="7"/>
        <v>0</v>
      </c>
    </row>
    <row r="185" spans="1:8" x14ac:dyDescent="0.3">
      <c r="A185" s="67"/>
      <c r="B185" s="68"/>
      <c r="C185" s="69"/>
      <c r="D185" s="67"/>
      <c r="E185" s="67"/>
      <c r="F185" s="113"/>
      <c r="G185" s="71">
        <f t="shared" si="6"/>
        <v>0</v>
      </c>
      <c r="H185" s="71">
        <f t="shared" si="7"/>
        <v>0</v>
      </c>
    </row>
    <row r="186" spans="1:8" x14ac:dyDescent="0.3">
      <c r="A186" s="67"/>
      <c r="B186" s="68"/>
      <c r="C186" s="69"/>
      <c r="D186" s="67"/>
      <c r="E186" s="67"/>
      <c r="F186" s="113"/>
      <c r="G186" s="71">
        <f t="shared" si="6"/>
        <v>0</v>
      </c>
      <c r="H186" s="71">
        <f t="shared" si="7"/>
        <v>0</v>
      </c>
    </row>
    <row r="187" spans="1:8" x14ac:dyDescent="0.3">
      <c r="A187" s="67"/>
      <c r="B187" s="68"/>
      <c r="C187" s="69"/>
      <c r="D187" s="67"/>
      <c r="E187" s="67"/>
      <c r="F187" s="113"/>
      <c r="G187" s="71">
        <f t="shared" si="6"/>
        <v>0</v>
      </c>
      <c r="H187" s="71">
        <f t="shared" si="7"/>
        <v>0</v>
      </c>
    </row>
    <row r="188" spans="1:8" x14ac:dyDescent="0.3">
      <c r="A188" s="67"/>
      <c r="B188" s="68"/>
      <c r="C188" s="69"/>
      <c r="D188" s="67"/>
      <c r="E188" s="67"/>
      <c r="F188" s="113"/>
      <c r="G188" s="71">
        <f t="shared" si="6"/>
        <v>0</v>
      </c>
      <c r="H188" s="71">
        <f t="shared" si="7"/>
        <v>0</v>
      </c>
    </row>
    <row r="189" spans="1:8" x14ac:dyDescent="0.3">
      <c r="A189" s="67"/>
      <c r="B189" s="68"/>
      <c r="C189" s="69"/>
      <c r="D189" s="67"/>
      <c r="E189" s="67"/>
      <c r="F189" s="113"/>
      <c r="G189" s="71">
        <f t="shared" si="6"/>
        <v>0</v>
      </c>
      <c r="H189" s="71">
        <f t="shared" si="7"/>
        <v>0</v>
      </c>
    </row>
    <row r="190" spans="1:8" x14ac:dyDescent="0.3">
      <c r="A190" s="67"/>
      <c r="B190" s="68"/>
      <c r="C190" s="69"/>
      <c r="D190" s="67"/>
      <c r="E190" s="67"/>
      <c r="F190" s="113"/>
      <c r="G190" s="71">
        <f t="shared" si="6"/>
        <v>0</v>
      </c>
      <c r="H190" s="71">
        <f t="shared" si="7"/>
        <v>0</v>
      </c>
    </row>
    <row r="191" spans="1:8" x14ac:dyDescent="0.3">
      <c r="A191" s="67"/>
      <c r="B191" s="68"/>
      <c r="C191" s="69"/>
      <c r="D191" s="67"/>
      <c r="E191" s="67"/>
      <c r="F191" s="113"/>
      <c r="G191" s="71">
        <f t="shared" si="6"/>
        <v>0</v>
      </c>
      <c r="H191" s="71">
        <f t="shared" si="7"/>
        <v>0</v>
      </c>
    </row>
    <row r="192" spans="1:8" x14ac:dyDescent="0.3">
      <c r="A192" s="67"/>
      <c r="B192" s="68"/>
      <c r="C192" s="69"/>
      <c r="D192" s="67"/>
      <c r="E192" s="67"/>
      <c r="F192" s="113"/>
      <c r="G192" s="71">
        <f t="shared" si="6"/>
        <v>0</v>
      </c>
      <c r="H192" s="71">
        <f t="shared" si="7"/>
        <v>0</v>
      </c>
    </row>
    <row r="193" spans="1:8" x14ac:dyDescent="0.3">
      <c r="A193" s="67"/>
      <c r="B193" s="68"/>
      <c r="C193" s="69"/>
      <c r="D193" s="67"/>
      <c r="E193" s="67"/>
      <c r="F193" s="113"/>
      <c r="G193" s="71">
        <f t="shared" si="6"/>
        <v>0</v>
      </c>
      <c r="H193" s="71">
        <f t="shared" si="7"/>
        <v>0</v>
      </c>
    </row>
    <row r="194" spans="1:8" x14ac:dyDescent="0.3">
      <c r="A194" s="67"/>
      <c r="B194" s="68"/>
      <c r="C194" s="69"/>
      <c r="D194" s="67"/>
      <c r="E194" s="67"/>
      <c r="F194" s="113"/>
      <c r="G194" s="71">
        <f t="shared" si="6"/>
        <v>0</v>
      </c>
      <c r="H194" s="71">
        <f t="shared" si="7"/>
        <v>0</v>
      </c>
    </row>
    <row r="195" spans="1:8" x14ac:dyDescent="0.3">
      <c r="A195" s="67"/>
      <c r="B195" s="68"/>
      <c r="C195" s="69"/>
      <c r="D195" s="67"/>
      <c r="E195" s="67"/>
      <c r="F195" s="113"/>
      <c r="G195" s="71">
        <f t="shared" si="6"/>
        <v>0</v>
      </c>
      <c r="H195" s="71">
        <f t="shared" si="7"/>
        <v>0</v>
      </c>
    </row>
    <row r="196" spans="1:8" x14ac:dyDescent="0.3">
      <c r="A196" s="67"/>
      <c r="B196" s="68"/>
      <c r="C196" s="69"/>
      <c r="D196" s="67"/>
      <c r="E196" s="67"/>
      <c r="F196" s="113"/>
      <c r="G196" s="71">
        <f t="shared" si="6"/>
        <v>0</v>
      </c>
      <c r="H196" s="71">
        <f t="shared" si="7"/>
        <v>0</v>
      </c>
    </row>
    <row r="197" spans="1:8" x14ac:dyDescent="0.3">
      <c r="A197" s="67"/>
      <c r="B197" s="68"/>
      <c r="C197" s="69"/>
      <c r="D197" s="67"/>
      <c r="E197" s="67"/>
      <c r="F197" s="113"/>
      <c r="G197" s="71">
        <f t="shared" si="6"/>
        <v>0</v>
      </c>
      <c r="H197" s="71">
        <f t="shared" si="7"/>
        <v>0</v>
      </c>
    </row>
    <row r="198" spans="1:8" x14ac:dyDescent="0.3">
      <c r="A198" s="67"/>
      <c r="B198" s="68"/>
      <c r="C198" s="69"/>
      <c r="D198" s="67"/>
      <c r="E198" s="67"/>
      <c r="F198" s="113"/>
      <c r="G198" s="71">
        <f t="shared" si="6"/>
        <v>0</v>
      </c>
      <c r="H198" s="71">
        <f t="shared" si="7"/>
        <v>0</v>
      </c>
    </row>
    <row r="199" spans="1:8" x14ac:dyDescent="0.3">
      <c r="A199" s="67"/>
      <c r="B199" s="68"/>
      <c r="C199" s="69"/>
      <c r="D199" s="67"/>
      <c r="E199" s="67"/>
      <c r="F199" s="113"/>
      <c r="G199" s="71">
        <f t="shared" si="6"/>
        <v>0</v>
      </c>
      <c r="H199" s="71">
        <f t="shared" si="7"/>
        <v>0</v>
      </c>
    </row>
    <row r="200" spans="1:8" x14ac:dyDescent="0.3">
      <c r="A200" s="67"/>
      <c r="B200" s="68"/>
      <c r="C200" s="69"/>
      <c r="D200" s="67"/>
      <c r="E200" s="67"/>
      <c r="F200" s="113"/>
      <c r="G200" s="71">
        <f t="shared" ref="G200:G263" si="8">IF(F200&gt;=500000,1,0)</f>
        <v>0</v>
      </c>
      <c r="H200" s="71">
        <f t="shared" ref="H200:H263" si="9">IF(G200=1,A200,0)</f>
        <v>0</v>
      </c>
    </row>
    <row r="201" spans="1:8" x14ac:dyDescent="0.3">
      <c r="A201" s="67"/>
      <c r="B201" s="68"/>
      <c r="C201" s="69"/>
      <c r="D201" s="67"/>
      <c r="E201" s="67"/>
      <c r="F201" s="113"/>
      <c r="G201" s="71">
        <f t="shared" si="8"/>
        <v>0</v>
      </c>
      <c r="H201" s="71">
        <f t="shared" si="9"/>
        <v>0</v>
      </c>
    </row>
    <row r="202" spans="1:8" x14ac:dyDescent="0.3">
      <c r="A202" s="67"/>
      <c r="B202" s="68"/>
      <c r="C202" s="69"/>
      <c r="D202" s="67"/>
      <c r="E202" s="67"/>
      <c r="F202" s="113"/>
      <c r="G202" s="71">
        <f t="shared" si="8"/>
        <v>0</v>
      </c>
      <c r="H202" s="71">
        <f t="shared" si="9"/>
        <v>0</v>
      </c>
    </row>
    <row r="203" spans="1:8" x14ac:dyDescent="0.3">
      <c r="A203" s="67"/>
      <c r="B203" s="68"/>
      <c r="C203" s="69"/>
      <c r="D203" s="67"/>
      <c r="E203" s="67"/>
      <c r="F203" s="113"/>
      <c r="G203" s="71">
        <f t="shared" si="8"/>
        <v>0</v>
      </c>
      <c r="H203" s="71">
        <f t="shared" si="9"/>
        <v>0</v>
      </c>
    </row>
    <row r="204" spans="1:8" x14ac:dyDescent="0.3">
      <c r="A204" s="67"/>
      <c r="B204" s="68"/>
      <c r="C204" s="69"/>
      <c r="D204" s="67"/>
      <c r="E204" s="67"/>
      <c r="F204" s="113"/>
      <c r="G204" s="71">
        <f t="shared" si="8"/>
        <v>0</v>
      </c>
      <c r="H204" s="71">
        <f t="shared" si="9"/>
        <v>0</v>
      </c>
    </row>
    <row r="205" spans="1:8" x14ac:dyDescent="0.3">
      <c r="A205" s="67"/>
      <c r="B205" s="68"/>
      <c r="C205" s="69"/>
      <c r="D205" s="67"/>
      <c r="E205" s="67"/>
      <c r="F205" s="113"/>
      <c r="G205" s="71">
        <f t="shared" si="8"/>
        <v>0</v>
      </c>
      <c r="H205" s="71">
        <f t="shared" si="9"/>
        <v>0</v>
      </c>
    </row>
    <row r="206" spans="1:8" x14ac:dyDescent="0.3">
      <c r="A206" s="67"/>
      <c r="B206" s="68"/>
      <c r="C206" s="69"/>
      <c r="D206" s="67"/>
      <c r="E206" s="67"/>
      <c r="F206" s="113"/>
      <c r="G206" s="71">
        <f t="shared" si="8"/>
        <v>0</v>
      </c>
      <c r="H206" s="71">
        <f t="shared" si="9"/>
        <v>0</v>
      </c>
    </row>
    <row r="207" spans="1:8" x14ac:dyDescent="0.3">
      <c r="A207" s="67"/>
      <c r="B207" s="68"/>
      <c r="C207" s="69"/>
      <c r="D207" s="67"/>
      <c r="E207" s="67"/>
      <c r="F207" s="113"/>
      <c r="G207" s="71">
        <f t="shared" si="8"/>
        <v>0</v>
      </c>
      <c r="H207" s="71">
        <f t="shared" si="9"/>
        <v>0</v>
      </c>
    </row>
    <row r="208" spans="1:8" x14ac:dyDescent="0.3">
      <c r="A208" s="67"/>
      <c r="B208" s="68"/>
      <c r="C208" s="69"/>
      <c r="D208" s="67"/>
      <c r="E208" s="67"/>
      <c r="F208" s="113"/>
      <c r="G208" s="71">
        <f t="shared" si="8"/>
        <v>0</v>
      </c>
      <c r="H208" s="71">
        <f t="shared" si="9"/>
        <v>0</v>
      </c>
    </row>
    <row r="209" spans="1:8" x14ac:dyDescent="0.3">
      <c r="A209" s="67"/>
      <c r="B209" s="68"/>
      <c r="C209" s="69"/>
      <c r="D209" s="67"/>
      <c r="E209" s="67"/>
      <c r="F209" s="113"/>
      <c r="G209" s="71">
        <f t="shared" si="8"/>
        <v>0</v>
      </c>
      <c r="H209" s="71">
        <f t="shared" si="9"/>
        <v>0</v>
      </c>
    </row>
    <row r="210" spans="1:8" x14ac:dyDescent="0.3">
      <c r="A210" s="67"/>
      <c r="B210" s="68"/>
      <c r="C210" s="69"/>
      <c r="D210" s="67"/>
      <c r="E210" s="67"/>
      <c r="F210" s="113"/>
      <c r="G210" s="71">
        <f t="shared" si="8"/>
        <v>0</v>
      </c>
      <c r="H210" s="71">
        <f t="shared" si="9"/>
        <v>0</v>
      </c>
    </row>
    <row r="211" spans="1:8" x14ac:dyDescent="0.3">
      <c r="A211" s="67"/>
      <c r="B211" s="68"/>
      <c r="C211" s="69"/>
      <c r="D211" s="67"/>
      <c r="E211" s="67"/>
      <c r="F211" s="113"/>
      <c r="G211" s="71">
        <f t="shared" si="8"/>
        <v>0</v>
      </c>
      <c r="H211" s="71">
        <f t="shared" si="9"/>
        <v>0</v>
      </c>
    </row>
    <row r="212" spans="1:8" x14ac:dyDescent="0.3">
      <c r="A212" s="67"/>
      <c r="B212" s="68"/>
      <c r="C212" s="69"/>
      <c r="D212" s="67"/>
      <c r="E212" s="67"/>
      <c r="F212" s="113"/>
      <c r="G212" s="71">
        <f t="shared" si="8"/>
        <v>0</v>
      </c>
      <c r="H212" s="71">
        <f t="shared" si="9"/>
        <v>0</v>
      </c>
    </row>
    <row r="213" spans="1:8" x14ac:dyDescent="0.3">
      <c r="A213" s="67"/>
      <c r="B213" s="68"/>
      <c r="C213" s="69"/>
      <c r="D213" s="67"/>
      <c r="E213" s="67"/>
      <c r="F213" s="113"/>
      <c r="G213" s="71">
        <f t="shared" si="8"/>
        <v>0</v>
      </c>
      <c r="H213" s="71">
        <f t="shared" si="9"/>
        <v>0</v>
      </c>
    </row>
    <row r="214" spans="1:8" x14ac:dyDescent="0.3">
      <c r="A214" s="67"/>
      <c r="B214" s="68"/>
      <c r="C214" s="69"/>
      <c r="D214" s="67"/>
      <c r="E214" s="67"/>
      <c r="F214" s="113"/>
      <c r="G214" s="71">
        <f t="shared" si="8"/>
        <v>0</v>
      </c>
      <c r="H214" s="71">
        <f t="shared" si="9"/>
        <v>0</v>
      </c>
    </row>
    <row r="215" spans="1:8" x14ac:dyDescent="0.3">
      <c r="A215" s="67"/>
      <c r="B215" s="68"/>
      <c r="C215" s="69"/>
      <c r="D215" s="67"/>
      <c r="E215" s="67"/>
      <c r="F215" s="113"/>
      <c r="G215" s="71">
        <f t="shared" si="8"/>
        <v>0</v>
      </c>
      <c r="H215" s="71">
        <f t="shared" si="9"/>
        <v>0</v>
      </c>
    </row>
    <row r="216" spans="1:8" x14ac:dyDescent="0.3">
      <c r="A216" s="67"/>
      <c r="B216" s="68"/>
      <c r="C216" s="69"/>
      <c r="D216" s="67"/>
      <c r="E216" s="67"/>
      <c r="F216" s="113"/>
      <c r="G216" s="71">
        <f t="shared" si="8"/>
        <v>0</v>
      </c>
      <c r="H216" s="71">
        <f t="shared" si="9"/>
        <v>0</v>
      </c>
    </row>
    <row r="217" spans="1:8" x14ac:dyDescent="0.3">
      <c r="A217" s="67"/>
      <c r="B217" s="68"/>
      <c r="C217" s="69"/>
      <c r="D217" s="67"/>
      <c r="E217" s="67"/>
      <c r="F217" s="113"/>
      <c r="G217" s="71">
        <f t="shared" si="8"/>
        <v>0</v>
      </c>
      <c r="H217" s="71">
        <f t="shared" si="9"/>
        <v>0</v>
      </c>
    </row>
    <row r="218" spans="1:8" x14ac:dyDescent="0.3">
      <c r="A218" s="67"/>
      <c r="B218" s="68"/>
      <c r="C218" s="69"/>
      <c r="D218" s="67"/>
      <c r="E218" s="67"/>
      <c r="F218" s="113"/>
      <c r="G218" s="71">
        <f t="shared" si="8"/>
        <v>0</v>
      </c>
      <c r="H218" s="71">
        <f t="shared" si="9"/>
        <v>0</v>
      </c>
    </row>
    <row r="219" spans="1:8" x14ac:dyDescent="0.3">
      <c r="A219" s="67"/>
      <c r="B219" s="68"/>
      <c r="C219" s="69"/>
      <c r="D219" s="67"/>
      <c r="E219" s="67"/>
      <c r="F219" s="113"/>
      <c r="G219" s="71">
        <f t="shared" si="8"/>
        <v>0</v>
      </c>
      <c r="H219" s="71">
        <f t="shared" si="9"/>
        <v>0</v>
      </c>
    </row>
    <row r="220" spans="1:8" x14ac:dyDescent="0.3">
      <c r="A220" s="67"/>
      <c r="B220" s="68"/>
      <c r="C220" s="69"/>
      <c r="D220" s="67"/>
      <c r="E220" s="67"/>
      <c r="F220" s="113"/>
      <c r="G220" s="71">
        <f t="shared" si="8"/>
        <v>0</v>
      </c>
      <c r="H220" s="71">
        <f t="shared" si="9"/>
        <v>0</v>
      </c>
    </row>
    <row r="221" spans="1:8" x14ac:dyDescent="0.3">
      <c r="A221" s="67"/>
      <c r="B221" s="68"/>
      <c r="C221" s="69"/>
      <c r="D221" s="67"/>
      <c r="E221" s="67"/>
      <c r="F221" s="113"/>
      <c r="G221" s="71">
        <f t="shared" si="8"/>
        <v>0</v>
      </c>
      <c r="H221" s="71">
        <f t="shared" si="9"/>
        <v>0</v>
      </c>
    </row>
    <row r="222" spans="1:8" x14ac:dyDescent="0.3">
      <c r="A222" s="67"/>
      <c r="B222" s="68"/>
      <c r="C222" s="69"/>
      <c r="D222" s="67"/>
      <c r="E222" s="67"/>
      <c r="F222" s="113"/>
      <c r="G222" s="71">
        <f t="shared" si="8"/>
        <v>0</v>
      </c>
      <c r="H222" s="71">
        <f t="shared" si="9"/>
        <v>0</v>
      </c>
    </row>
    <row r="223" spans="1:8" x14ac:dyDescent="0.3">
      <c r="A223" s="67"/>
      <c r="B223" s="68"/>
      <c r="C223" s="69"/>
      <c r="D223" s="67"/>
      <c r="E223" s="67"/>
      <c r="F223" s="113"/>
      <c r="G223" s="71">
        <f t="shared" si="8"/>
        <v>0</v>
      </c>
      <c r="H223" s="71">
        <f t="shared" si="9"/>
        <v>0</v>
      </c>
    </row>
    <row r="224" spans="1:8" x14ac:dyDescent="0.3">
      <c r="A224" s="67"/>
      <c r="B224" s="68"/>
      <c r="C224" s="69"/>
      <c r="D224" s="67"/>
      <c r="E224" s="67"/>
      <c r="F224" s="113"/>
      <c r="G224" s="71">
        <f t="shared" si="8"/>
        <v>0</v>
      </c>
      <c r="H224" s="71">
        <f t="shared" si="9"/>
        <v>0</v>
      </c>
    </row>
    <row r="225" spans="1:8" x14ac:dyDescent="0.3">
      <c r="A225" s="67"/>
      <c r="B225" s="68"/>
      <c r="C225" s="69"/>
      <c r="D225" s="67"/>
      <c r="E225" s="67"/>
      <c r="F225" s="113"/>
      <c r="G225" s="71">
        <f t="shared" si="8"/>
        <v>0</v>
      </c>
      <c r="H225" s="71">
        <f t="shared" si="9"/>
        <v>0</v>
      </c>
    </row>
    <row r="226" spans="1:8" x14ac:dyDescent="0.3">
      <c r="A226" s="67"/>
      <c r="B226" s="68"/>
      <c r="C226" s="69"/>
      <c r="D226" s="67"/>
      <c r="E226" s="67"/>
      <c r="F226" s="113"/>
      <c r="G226" s="71">
        <f t="shared" si="8"/>
        <v>0</v>
      </c>
      <c r="H226" s="71">
        <f t="shared" si="9"/>
        <v>0</v>
      </c>
    </row>
    <row r="227" spans="1:8" x14ac:dyDescent="0.3">
      <c r="A227" s="67"/>
      <c r="B227" s="68"/>
      <c r="C227" s="69"/>
      <c r="D227" s="67"/>
      <c r="E227" s="67"/>
      <c r="F227" s="113"/>
      <c r="G227" s="71">
        <f t="shared" si="8"/>
        <v>0</v>
      </c>
      <c r="H227" s="71">
        <f t="shared" si="9"/>
        <v>0</v>
      </c>
    </row>
    <row r="228" spans="1:8" x14ac:dyDescent="0.3">
      <c r="A228" s="67"/>
      <c r="B228" s="68"/>
      <c r="C228" s="69"/>
      <c r="D228" s="67"/>
      <c r="E228" s="67"/>
      <c r="F228" s="113"/>
      <c r="G228" s="71">
        <f t="shared" si="8"/>
        <v>0</v>
      </c>
      <c r="H228" s="71">
        <f t="shared" si="9"/>
        <v>0</v>
      </c>
    </row>
    <row r="229" spans="1:8" x14ac:dyDescent="0.3">
      <c r="A229" s="67"/>
      <c r="B229" s="68"/>
      <c r="C229" s="69"/>
      <c r="D229" s="67"/>
      <c r="E229" s="67"/>
      <c r="F229" s="113"/>
      <c r="G229" s="71">
        <f t="shared" si="8"/>
        <v>0</v>
      </c>
      <c r="H229" s="71">
        <f t="shared" si="9"/>
        <v>0</v>
      </c>
    </row>
    <row r="230" spans="1:8" x14ac:dyDescent="0.3">
      <c r="A230" s="67"/>
      <c r="B230" s="68"/>
      <c r="C230" s="69"/>
      <c r="D230" s="67"/>
      <c r="E230" s="67"/>
      <c r="F230" s="113"/>
      <c r="G230" s="71">
        <f t="shared" si="8"/>
        <v>0</v>
      </c>
      <c r="H230" s="71">
        <f t="shared" si="9"/>
        <v>0</v>
      </c>
    </row>
    <row r="231" spans="1:8" x14ac:dyDescent="0.3">
      <c r="A231" s="67"/>
      <c r="B231" s="68"/>
      <c r="C231" s="69"/>
      <c r="D231" s="67"/>
      <c r="E231" s="67"/>
      <c r="F231" s="113"/>
      <c r="G231" s="71">
        <f t="shared" si="8"/>
        <v>0</v>
      </c>
      <c r="H231" s="71">
        <f t="shared" si="9"/>
        <v>0</v>
      </c>
    </row>
    <row r="232" spans="1:8" x14ac:dyDescent="0.3">
      <c r="A232" s="67"/>
      <c r="B232" s="68"/>
      <c r="C232" s="69"/>
      <c r="D232" s="67"/>
      <c r="E232" s="67"/>
      <c r="F232" s="113"/>
      <c r="G232" s="71">
        <f t="shared" si="8"/>
        <v>0</v>
      </c>
      <c r="H232" s="71">
        <f t="shared" si="9"/>
        <v>0</v>
      </c>
    </row>
    <row r="233" spans="1:8" x14ac:dyDescent="0.3">
      <c r="A233" s="67"/>
      <c r="B233" s="68"/>
      <c r="C233" s="69"/>
      <c r="D233" s="67"/>
      <c r="E233" s="67"/>
      <c r="F233" s="113"/>
      <c r="G233" s="71">
        <f t="shared" si="8"/>
        <v>0</v>
      </c>
      <c r="H233" s="71">
        <f t="shared" si="9"/>
        <v>0</v>
      </c>
    </row>
    <row r="234" spans="1:8" x14ac:dyDescent="0.3">
      <c r="A234" s="67"/>
      <c r="B234" s="68"/>
      <c r="C234" s="69"/>
      <c r="D234" s="67"/>
      <c r="E234" s="67"/>
      <c r="F234" s="113"/>
      <c r="G234" s="71">
        <f t="shared" si="8"/>
        <v>0</v>
      </c>
      <c r="H234" s="71">
        <f t="shared" si="9"/>
        <v>0</v>
      </c>
    </row>
    <row r="235" spans="1:8" x14ac:dyDescent="0.3">
      <c r="A235" s="67"/>
      <c r="B235" s="68"/>
      <c r="C235" s="69"/>
      <c r="D235" s="67"/>
      <c r="E235" s="67"/>
      <c r="F235" s="113"/>
      <c r="G235" s="71">
        <f t="shared" si="8"/>
        <v>0</v>
      </c>
      <c r="H235" s="71">
        <f t="shared" si="9"/>
        <v>0</v>
      </c>
    </row>
    <row r="236" spans="1:8" x14ac:dyDescent="0.3">
      <c r="A236" s="67"/>
      <c r="B236" s="68"/>
      <c r="C236" s="69"/>
      <c r="D236" s="67"/>
      <c r="E236" s="67"/>
      <c r="F236" s="113"/>
      <c r="G236" s="71">
        <f t="shared" si="8"/>
        <v>0</v>
      </c>
      <c r="H236" s="71">
        <f t="shared" si="9"/>
        <v>0</v>
      </c>
    </row>
    <row r="237" spans="1:8" x14ac:dyDescent="0.3">
      <c r="A237" s="67"/>
      <c r="B237" s="68"/>
      <c r="C237" s="69"/>
      <c r="D237" s="67"/>
      <c r="E237" s="67"/>
      <c r="F237" s="113"/>
      <c r="G237" s="71">
        <f t="shared" si="8"/>
        <v>0</v>
      </c>
      <c r="H237" s="71">
        <f t="shared" si="9"/>
        <v>0</v>
      </c>
    </row>
    <row r="238" spans="1:8" x14ac:dyDescent="0.3">
      <c r="A238" s="67"/>
      <c r="B238" s="68"/>
      <c r="C238" s="69"/>
      <c r="D238" s="67"/>
      <c r="E238" s="67"/>
      <c r="F238" s="113"/>
      <c r="G238" s="71">
        <f t="shared" si="8"/>
        <v>0</v>
      </c>
      <c r="H238" s="71">
        <f t="shared" si="9"/>
        <v>0</v>
      </c>
    </row>
    <row r="239" spans="1:8" x14ac:dyDescent="0.3">
      <c r="A239" s="67"/>
      <c r="B239" s="68"/>
      <c r="C239" s="69"/>
      <c r="D239" s="67"/>
      <c r="E239" s="67"/>
      <c r="F239" s="113"/>
      <c r="G239" s="71">
        <f t="shared" si="8"/>
        <v>0</v>
      </c>
      <c r="H239" s="71">
        <f t="shared" si="9"/>
        <v>0</v>
      </c>
    </row>
    <row r="240" spans="1:8" x14ac:dyDescent="0.3">
      <c r="A240" s="67"/>
      <c r="B240" s="68"/>
      <c r="C240" s="69"/>
      <c r="D240" s="67"/>
      <c r="E240" s="67"/>
      <c r="F240" s="113"/>
      <c r="G240" s="71">
        <f t="shared" si="8"/>
        <v>0</v>
      </c>
      <c r="H240" s="71">
        <f t="shared" si="9"/>
        <v>0</v>
      </c>
    </row>
    <row r="241" spans="1:8" x14ac:dyDescent="0.3">
      <c r="A241" s="67"/>
      <c r="B241" s="68"/>
      <c r="C241" s="69"/>
      <c r="D241" s="67"/>
      <c r="E241" s="67"/>
      <c r="F241" s="113"/>
      <c r="G241" s="71">
        <f t="shared" si="8"/>
        <v>0</v>
      </c>
      <c r="H241" s="71">
        <f t="shared" si="9"/>
        <v>0</v>
      </c>
    </row>
    <row r="242" spans="1:8" x14ac:dyDescent="0.3">
      <c r="A242" s="67"/>
      <c r="B242" s="68"/>
      <c r="C242" s="69"/>
      <c r="D242" s="67"/>
      <c r="E242" s="67"/>
      <c r="F242" s="113"/>
      <c r="G242" s="71">
        <f t="shared" si="8"/>
        <v>0</v>
      </c>
      <c r="H242" s="71">
        <f t="shared" si="9"/>
        <v>0</v>
      </c>
    </row>
    <row r="243" spans="1:8" x14ac:dyDescent="0.3">
      <c r="A243" s="67"/>
      <c r="B243" s="68"/>
      <c r="C243" s="69"/>
      <c r="D243" s="67"/>
      <c r="E243" s="67"/>
      <c r="F243" s="113"/>
      <c r="G243" s="71">
        <f t="shared" si="8"/>
        <v>0</v>
      </c>
      <c r="H243" s="71">
        <f t="shared" si="9"/>
        <v>0</v>
      </c>
    </row>
    <row r="244" spans="1:8" x14ac:dyDescent="0.3">
      <c r="A244" s="67"/>
      <c r="B244" s="68"/>
      <c r="C244" s="69"/>
      <c r="D244" s="67"/>
      <c r="E244" s="67"/>
      <c r="F244" s="113"/>
      <c r="G244" s="71">
        <f t="shared" si="8"/>
        <v>0</v>
      </c>
      <c r="H244" s="71">
        <f t="shared" si="9"/>
        <v>0</v>
      </c>
    </row>
    <row r="245" spans="1:8" x14ac:dyDescent="0.3">
      <c r="A245" s="67"/>
      <c r="B245" s="68"/>
      <c r="C245" s="69"/>
      <c r="D245" s="67"/>
      <c r="E245" s="67"/>
      <c r="F245" s="113"/>
      <c r="G245" s="71">
        <f t="shared" si="8"/>
        <v>0</v>
      </c>
      <c r="H245" s="71">
        <f t="shared" si="9"/>
        <v>0</v>
      </c>
    </row>
    <row r="246" spans="1:8" x14ac:dyDescent="0.3">
      <c r="A246" s="67"/>
      <c r="B246" s="68"/>
      <c r="C246" s="69"/>
      <c r="D246" s="67"/>
      <c r="E246" s="67"/>
      <c r="F246" s="113"/>
      <c r="G246" s="71">
        <f t="shared" si="8"/>
        <v>0</v>
      </c>
      <c r="H246" s="71">
        <f t="shared" si="9"/>
        <v>0</v>
      </c>
    </row>
    <row r="247" spans="1:8" x14ac:dyDescent="0.3">
      <c r="A247" s="67"/>
      <c r="B247" s="68"/>
      <c r="C247" s="69"/>
      <c r="D247" s="67"/>
      <c r="E247" s="67"/>
      <c r="F247" s="113"/>
      <c r="G247" s="71">
        <f t="shared" si="8"/>
        <v>0</v>
      </c>
      <c r="H247" s="71">
        <f t="shared" si="9"/>
        <v>0</v>
      </c>
    </row>
    <row r="248" spans="1:8" x14ac:dyDescent="0.3">
      <c r="A248" s="67"/>
      <c r="B248" s="68"/>
      <c r="C248" s="69"/>
      <c r="D248" s="67"/>
      <c r="E248" s="67"/>
      <c r="F248" s="113"/>
      <c r="G248" s="71">
        <f t="shared" si="8"/>
        <v>0</v>
      </c>
      <c r="H248" s="71">
        <f t="shared" si="9"/>
        <v>0</v>
      </c>
    </row>
    <row r="249" spans="1:8" x14ac:dyDescent="0.3">
      <c r="A249" s="67"/>
      <c r="B249" s="68"/>
      <c r="C249" s="69"/>
      <c r="D249" s="67"/>
      <c r="E249" s="67"/>
      <c r="F249" s="113"/>
      <c r="G249" s="71">
        <f t="shared" si="8"/>
        <v>0</v>
      </c>
      <c r="H249" s="71">
        <f t="shared" si="9"/>
        <v>0</v>
      </c>
    </row>
    <row r="250" spans="1:8" x14ac:dyDescent="0.3">
      <c r="A250" s="67"/>
      <c r="B250" s="68"/>
      <c r="C250" s="69"/>
      <c r="D250" s="67"/>
      <c r="E250" s="67"/>
      <c r="F250" s="113"/>
      <c r="G250" s="71">
        <f t="shared" si="8"/>
        <v>0</v>
      </c>
      <c r="H250" s="71">
        <f t="shared" si="9"/>
        <v>0</v>
      </c>
    </row>
    <row r="251" spans="1:8" x14ac:dyDescent="0.3">
      <c r="A251" s="67"/>
      <c r="B251" s="68"/>
      <c r="C251" s="69"/>
      <c r="D251" s="67"/>
      <c r="E251" s="67"/>
      <c r="F251" s="113"/>
      <c r="G251" s="71">
        <f t="shared" si="8"/>
        <v>0</v>
      </c>
      <c r="H251" s="71">
        <f t="shared" si="9"/>
        <v>0</v>
      </c>
    </row>
    <row r="252" spans="1:8" x14ac:dyDescent="0.3">
      <c r="A252" s="67"/>
      <c r="B252" s="68"/>
      <c r="C252" s="69"/>
      <c r="D252" s="67"/>
      <c r="E252" s="67"/>
      <c r="F252" s="113"/>
      <c r="G252" s="71">
        <f t="shared" si="8"/>
        <v>0</v>
      </c>
      <c r="H252" s="71">
        <f t="shared" si="9"/>
        <v>0</v>
      </c>
    </row>
    <row r="253" spans="1:8" x14ac:dyDescent="0.3">
      <c r="A253" s="67"/>
      <c r="B253" s="68"/>
      <c r="C253" s="69"/>
      <c r="D253" s="67"/>
      <c r="E253" s="67"/>
      <c r="F253" s="113"/>
      <c r="G253" s="71">
        <f t="shared" si="8"/>
        <v>0</v>
      </c>
      <c r="H253" s="71">
        <f t="shared" si="9"/>
        <v>0</v>
      </c>
    </row>
    <row r="254" spans="1:8" x14ac:dyDescent="0.3">
      <c r="A254" s="67"/>
      <c r="B254" s="68"/>
      <c r="C254" s="69"/>
      <c r="D254" s="67"/>
      <c r="E254" s="67"/>
      <c r="F254" s="113"/>
      <c r="G254" s="71">
        <f t="shared" si="8"/>
        <v>0</v>
      </c>
      <c r="H254" s="71">
        <f t="shared" si="9"/>
        <v>0</v>
      </c>
    </row>
    <row r="255" spans="1:8" x14ac:dyDescent="0.3">
      <c r="A255" s="67"/>
      <c r="B255" s="68"/>
      <c r="C255" s="69"/>
      <c r="D255" s="67"/>
      <c r="E255" s="67"/>
      <c r="F255" s="113"/>
      <c r="G255" s="71">
        <f t="shared" si="8"/>
        <v>0</v>
      </c>
      <c r="H255" s="71">
        <f t="shared" si="9"/>
        <v>0</v>
      </c>
    </row>
    <row r="256" spans="1:8" x14ac:dyDescent="0.3">
      <c r="A256" s="67"/>
      <c r="B256" s="68"/>
      <c r="C256" s="69"/>
      <c r="D256" s="67"/>
      <c r="E256" s="67"/>
      <c r="F256" s="113"/>
      <c r="G256" s="71">
        <f t="shared" si="8"/>
        <v>0</v>
      </c>
      <c r="H256" s="71">
        <f t="shared" si="9"/>
        <v>0</v>
      </c>
    </row>
    <row r="257" spans="1:8" x14ac:dyDescent="0.3">
      <c r="A257" s="67"/>
      <c r="B257" s="68"/>
      <c r="C257" s="69"/>
      <c r="D257" s="67"/>
      <c r="E257" s="67"/>
      <c r="F257" s="113"/>
      <c r="G257" s="71">
        <f t="shared" si="8"/>
        <v>0</v>
      </c>
      <c r="H257" s="71">
        <f t="shared" si="9"/>
        <v>0</v>
      </c>
    </row>
    <row r="258" spans="1:8" x14ac:dyDescent="0.3">
      <c r="A258" s="67"/>
      <c r="B258" s="68"/>
      <c r="C258" s="69"/>
      <c r="D258" s="67"/>
      <c r="E258" s="67"/>
      <c r="F258" s="113"/>
      <c r="G258" s="71">
        <f t="shared" si="8"/>
        <v>0</v>
      </c>
      <c r="H258" s="71">
        <f t="shared" si="9"/>
        <v>0</v>
      </c>
    </row>
    <row r="259" spans="1:8" x14ac:dyDescent="0.3">
      <c r="A259" s="67"/>
      <c r="B259" s="68"/>
      <c r="C259" s="69"/>
      <c r="D259" s="67"/>
      <c r="E259" s="67"/>
      <c r="F259" s="113"/>
      <c r="G259" s="71">
        <f t="shared" si="8"/>
        <v>0</v>
      </c>
      <c r="H259" s="71">
        <f t="shared" si="9"/>
        <v>0</v>
      </c>
    </row>
    <row r="260" spans="1:8" x14ac:dyDescent="0.3">
      <c r="A260" s="67"/>
      <c r="B260" s="68"/>
      <c r="C260" s="69"/>
      <c r="D260" s="67"/>
      <c r="E260" s="67"/>
      <c r="F260" s="113"/>
      <c r="G260" s="71">
        <f t="shared" si="8"/>
        <v>0</v>
      </c>
      <c r="H260" s="71">
        <f t="shared" si="9"/>
        <v>0</v>
      </c>
    </row>
    <row r="261" spans="1:8" x14ac:dyDescent="0.3">
      <c r="A261" s="67"/>
      <c r="B261" s="68"/>
      <c r="C261" s="69"/>
      <c r="D261" s="67"/>
      <c r="E261" s="67"/>
      <c r="F261" s="113"/>
      <c r="G261" s="71">
        <f t="shared" si="8"/>
        <v>0</v>
      </c>
      <c r="H261" s="71">
        <f t="shared" si="9"/>
        <v>0</v>
      </c>
    </row>
    <row r="262" spans="1:8" x14ac:dyDescent="0.3">
      <c r="A262" s="67"/>
      <c r="B262" s="68"/>
      <c r="C262" s="69"/>
      <c r="D262" s="67"/>
      <c r="E262" s="67"/>
      <c r="F262" s="113"/>
      <c r="G262" s="71">
        <f t="shared" si="8"/>
        <v>0</v>
      </c>
      <c r="H262" s="71">
        <f t="shared" si="9"/>
        <v>0</v>
      </c>
    </row>
    <row r="263" spans="1:8" x14ac:dyDescent="0.3">
      <c r="A263" s="67"/>
      <c r="B263" s="68"/>
      <c r="C263" s="69"/>
      <c r="D263" s="67"/>
      <c r="E263" s="67"/>
      <c r="F263" s="113"/>
      <c r="G263" s="71">
        <f t="shared" si="8"/>
        <v>0</v>
      </c>
      <c r="H263" s="71">
        <f t="shared" si="9"/>
        <v>0</v>
      </c>
    </row>
    <row r="264" spans="1:8" x14ac:dyDescent="0.3">
      <c r="A264" s="67"/>
      <c r="B264" s="68"/>
      <c r="C264" s="69"/>
      <c r="D264" s="67"/>
      <c r="E264" s="67"/>
      <c r="F264" s="113"/>
      <c r="G264" s="71">
        <f t="shared" ref="G264:G327" si="10">IF(F264&gt;=500000,1,0)</f>
        <v>0</v>
      </c>
      <c r="H264" s="71">
        <f t="shared" ref="H264:H327" si="11">IF(G264=1,A264,0)</f>
        <v>0</v>
      </c>
    </row>
    <row r="265" spans="1:8" x14ac:dyDescent="0.3">
      <c r="A265" s="67"/>
      <c r="B265" s="68"/>
      <c r="C265" s="69"/>
      <c r="D265" s="67"/>
      <c r="E265" s="67"/>
      <c r="F265" s="113"/>
      <c r="G265" s="71">
        <f t="shared" si="10"/>
        <v>0</v>
      </c>
      <c r="H265" s="71">
        <f t="shared" si="11"/>
        <v>0</v>
      </c>
    </row>
    <row r="266" spans="1:8" x14ac:dyDescent="0.3">
      <c r="A266" s="67"/>
      <c r="B266" s="68"/>
      <c r="C266" s="69"/>
      <c r="D266" s="67"/>
      <c r="E266" s="67"/>
      <c r="F266" s="113"/>
      <c r="G266" s="71">
        <f t="shared" si="10"/>
        <v>0</v>
      </c>
      <c r="H266" s="71">
        <f t="shared" si="11"/>
        <v>0</v>
      </c>
    </row>
    <row r="267" spans="1:8" x14ac:dyDescent="0.3">
      <c r="A267" s="67"/>
      <c r="B267" s="68"/>
      <c r="C267" s="69"/>
      <c r="D267" s="67"/>
      <c r="E267" s="67"/>
      <c r="F267" s="113"/>
      <c r="G267" s="71">
        <f t="shared" si="10"/>
        <v>0</v>
      </c>
      <c r="H267" s="71">
        <f t="shared" si="11"/>
        <v>0</v>
      </c>
    </row>
    <row r="268" spans="1:8" x14ac:dyDescent="0.3">
      <c r="A268" s="67"/>
      <c r="B268" s="68"/>
      <c r="C268" s="69"/>
      <c r="D268" s="67"/>
      <c r="E268" s="67"/>
      <c r="F268" s="113"/>
      <c r="G268" s="71">
        <f t="shared" si="10"/>
        <v>0</v>
      </c>
      <c r="H268" s="71">
        <f t="shared" si="11"/>
        <v>0</v>
      </c>
    </row>
    <row r="269" spans="1:8" x14ac:dyDescent="0.3">
      <c r="A269" s="67"/>
      <c r="B269" s="68"/>
      <c r="C269" s="69"/>
      <c r="D269" s="67"/>
      <c r="E269" s="67"/>
      <c r="F269" s="113"/>
      <c r="G269" s="71">
        <f t="shared" si="10"/>
        <v>0</v>
      </c>
      <c r="H269" s="71">
        <f t="shared" si="11"/>
        <v>0</v>
      </c>
    </row>
    <row r="270" spans="1:8" x14ac:dyDescent="0.3">
      <c r="A270" s="67"/>
      <c r="B270" s="68"/>
      <c r="C270" s="69"/>
      <c r="D270" s="67"/>
      <c r="E270" s="67"/>
      <c r="F270" s="113"/>
      <c r="G270" s="71">
        <f t="shared" si="10"/>
        <v>0</v>
      </c>
      <c r="H270" s="71">
        <f t="shared" si="11"/>
        <v>0</v>
      </c>
    </row>
    <row r="271" spans="1:8" x14ac:dyDescent="0.3">
      <c r="A271" s="67"/>
      <c r="B271" s="68"/>
      <c r="C271" s="69"/>
      <c r="D271" s="67"/>
      <c r="E271" s="67"/>
      <c r="F271" s="113"/>
      <c r="G271" s="71">
        <f t="shared" si="10"/>
        <v>0</v>
      </c>
      <c r="H271" s="71">
        <f t="shared" si="11"/>
        <v>0</v>
      </c>
    </row>
    <row r="272" spans="1:8" x14ac:dyDescent="0.3">
      <c r="A272" s="67"/>
      <c r="B272" s="68"/>
      <c r="C272" s="69"/>
      <c r="D272" s="67"/>
      <c r="E272" s="67"/>
      <c r="F272" s="113"/>
      <c r="G272" s="71">
        <f t="shared" si="10"/>
        <v>0</v>
      </c>
      <c r="H272" s="71">
        <f t="shared" si="11"/>
        <v>0</v>
      </c>
    </row>
    <row r="273" spans="1:8" x14ac:dyDescent="0.3">
      <c r="A273" s="67"/>
      <c r="B273" s="68"/>
      <c r="C273" s="69"/>
      <c r="D273" s="67"/>
      <c r="E273" s="67"/>
      <c r="F273" s="113"/>
      <c r="G273" s="71">
        <f t="shared" si="10"/>
        <v>0</v>
      </c>
      <c r="H273" s="71">
        <f t="shared" si="11"/>
        <v>0</v>
      </c>
    </row>
    <row r="274" spans="1:8" x14ac:dyDescent="0.3">
      <c r="A274" s="67"/>
      <c r="B274" s="68"/>
      <c r="C274" s="69"/>
      <c r="D274" s="67"/>
      <c r="E274" s="67"/>
      <c r="F274" s="113"/>
      <c r="G274" s="71">
        <f t="shared" si="10"/>
        <v>0</v>
      </c>
      <c r="H274" s="71">
        <f t="shared" si="11"/>
        <v>0</v>
      </c>
    </row>
    <row r="275" spans="1:8" x14ac:dyDescent="0.3">
      <c r="A275" s="67"/>
      <c r="B275" s="68"/>
      <c r="C275" s="69"/>
      <c r="D275" s="67"/>
      <c r="E275" s="67"/>
      <c r="F275" s="113"/>
      <c r="G275" s="71">
        <f t="shared" si="10"/>
        <v>0</v>
      </c>
      <c r="H275" s="71">
        <f t="shared" si="11"/>
        <v>0</v>
      </c>
    </row>
    <row r="276" spans="1:8" x14ac:dyDescent="0.3">
      <c r="A276" s="67"/>
      <c r="B276" s="68"/>
      <c r="C276" s="69"/>
      <c r="D276" s="67"/>
      <c r="E276" s="67"/>
      <c r="F276" s="113"/>
      <c r="G276" s="71">
        <f t="shared" si="10"/>
        <v>0</v>
      </c>
      <c r="H276" s="71">
        <f t="shared" si="11"/>
        <v>0</v>
      </c>
    </row>
    <row r="277" spans="1:8" x14ac:dyDescent="0.3">
      <c r="A277" s="67"/>
      <c r="B277" s="68"/>
      <c r="C277" s="69"/>
      <c r="D277" s="67"/>
      <c r="E277" s="67"/>
      <c r="F277" s="113"/>
      <c r="G277" s="71">
        <f t="shared" si="10"/>
        <v>0</v>
      </c>
      <c r="H277" s="71">
        <f t="shared" si="11"/>
        <v>0</v>
      </c>
    </row>
    <row r="278" spans="1:8" x14ac:dyDescent="0.3">
      <c r="A278" s="67"/>
      <c r="B278" s="68"/>
      <c r="C278" s="69"/>
      <c r="D278" s="67"/>
      <c r="E278" s="67"/>
      <c r="F278" s="113"/>
      <c r="G278" s="71">
        <f t="shared" si="10"/>
        <v>0</v>
      </c>
      <c r="H278" s="71">
        <f t="shared" si="11"/>
        <v>0</v>
      </c>
    </row>
    <row r="279" spans="1:8" x14ac:dyDescent="0.3">
      <c r="A279" s="67"/>
      <c r="B279" s="68"/>
      <c r="C279" s="69"/>
      <c r="D279" s="67"/>
      <c r="E279" s="67"/>
      <c r="F279" s="113"/>
      <c r="G279" s="71">
        <f t="shared" si="10"/>
        <v>0</v>
      </c>
      <c r="H279" s="71">
        <f t="shared" si="11"/>
        <v>0</v>
      </c>
    </row>
    <row r="280" spans="1:8" x14ac:dyDescent="0.3">
      <c r="A280" s="67"/>
      <c r="B280" s="68"/>
      <c r="C280" s="69"/>
      <c r="D280" s="67"/>
      <c r="E280" s="67"/>
      <c r="F280" s="113"/>
      <c r="G280" s="71">
        <f t="shared" si="10"/>
        <v>0</v>
      </c>
      <c r="H280" s="71">
        <f t="shared" si="11"/>
        <v>0</v>
      </c>
    </row>
    <row r="281" spans="1:8" x14ac:dyDescent="0.3">
      <c r="A281" s="67"/>
      <c r="B281" s="68"/>
      <c r="C281" s="69"/>
      <c r="D281" s="67"/>
      <c r="E281" s="67"/>
      <c r="F281" s="113"/>
      <c r="G281" s="71">
        <f t="shared" si="10"/>
        <v>0</v>
      </c>
      <c r="H281" s="71">
        <f t="shared" si="11"/>
        <v>0</v>
      </c>
    </row>
    <row r="282" spans="1:8" x14ac:dyDescent="0.3">
      <c r="A282" s="67"/>
      <c r="B282" s="68"/>
      <c r="C282" s="69"/>
      <c r="D282" s="67"/>
      <c r="E282" s="67"/>
      <c r="F282" s="113"/>
      <c r="G282" s="71">
        <f t="shared" si="10"/>
        <v>0</v>
      </c>
      <c r="H282" s="71">
        <f t="shared" si="11"/>
        <v>0</v>
      </c>
    </row>
    <row r="283" spans="1:8" x14ac:dyDescent="0.3">
      <c r="A283" s="67"/>
      <c r="B283" s="68"/>
      <c r="C283" s="69"/>
      <c r="D283" s="67"/>
      <c r="E283" s="67"/>
      <c r="F283" s="113"/>
      <c r="G283" s="71">
        <f t="shared" si="10"/>
        <v>0</v>
      </c>
      <c r="H283" s="71">
        <f t="shared" si="11"/>
        <v>0</v>
      </c>
    </row>
    <row r="284" spans="1:8" x14ac:dyDescent="0.3">
      <c r="A284" s="67"/>
      <c r="B284" s="68"/>
      <c r="C284" s="69"/>
      <c r="D284" s="67"/>
      <c r="E284" s="67"/>
      <c r="F284" s="113"/>
      <c r="G284" s="71">
        <f t="shared" si="10"/>
        <v>0</v>
      </c>
      <c r="H284" s="71">
        <f t="shared" si="11"/>
        <v>0</v>
      </c>
    </row>
    <row r="285" spans="1:8" x14ac:dyDescent="0.3">
      <c r="A285" s="67"/>
      <c r="B285" s="68"/>
      <c r="C285" s="69"/>
      <c r="D285" s="67"/>
      <c r="E285" s="67"/>
      <c r="F285" s="113"/>
      <c r="G285" s="71">
        <f t="shared" si="10"/>
        <v>0</v>
      </c>
      <c r="H285" s="71">
        <f t="shared" si="11"/>
        <v>0</v>
      </c>
    </row>
    <row r="286" spans="1:8" x14ac:dyDescent="0.3">
      <c r="A286" s="67"/>
      <c r="B286" s="68"/>
      <c r="C286" s="69"/>
      <c r="D286" s="67"/>
      <c r="E286" s="67"/>
      <c r="F286" s="113"/>
      <c r="G286" s="71">
        <f t="shared" si="10"/>
        <v>0</v>
      </c>
      <c r="H286" s="71">
        <f t="shared" si="11"/>
        <v>0</v>
      </c>
    </row>
    <row r="287" spans="1:8" x14ac:dyDescent="0.3">
      <c r="A287" s="67"/>
      <c r="B287" s="68"/>
      <c r="C287" s="69"/>
      <c r="D287" s="67"/>
      <c r="E287" s="67"/>
      <c r="F287" s="113"/>
      <c r="G287" s="71">
        <f t="shared" si="10"/>
        <v>0</v>
      </c>
      <c r="H287" s="71">
        <f t="shared" si="11"/>
        <v>0</v>
      </c>
    </row>
    <row r="288" spans="1:8" x14ac:dyDescent="0.3">
      <c r="A288" s="67"/>
      <c r="B288" s="68"/>
      <c r="C288" s="69"/>
      <c r="D288" s="67"/>
      <c r="E288" s="67"/>
      <c r="F288" s="113"/>
      <c r="G288" s="71">
        <f t="shared" si="10"/>
        <v>0</v>
      </c>
      <c r="H288" s="71">
        <f t="shared" si="11"/>
        <v>0</v>
      </c>
    </row>
    <row r="289" spans="1:8" x14ac:dyDescent="0.3">
      <c r="A289" s="67"/>
      <c r="B289" s="68"/>
      <c r="C289" s="69"/>
      <c r="D289" s="67"/>
      <c r="E289" s="67"/>
      <c r="F289" s="113"/>
      <c r="G289" s="71">
        <f t="shared" si="10"/>
        <v>0</v>
      </c>
      <c r="H289" s="71">
        <f t="shared" si="11"/>
        <v>0</v>
      </c>
    </row>
    <row r="290" spans="1:8" x14ac:dyDescent="0.3">
      <c r="A290" s="67"/>
      <c r="B290" s="68"/>
      <c r="C290" s="69"/>
      <c r="D290" s="67"/>
      <c r="E290" s="67"/>
      <c r="F290" s="113"/>
      <c r="G290" s="71">
        <f t="shared" si="10"/>
        <v>0</v>
      </c>
      <c r="H290" s="71">
        <f t="shared" si="11"/>
        <v>0</v>
      </c>
    </row>
    <row r="291" spans="1:8" x14ac:dyDescent="0.3">
      <c r="A291" s="67"/>
      <c r="B291" s="68"/>
      <c r="C291" s="69"/>
      <c r="D291" s="67"/>
      <c r="E291" s="67"/>
      <c r="F291" s="113"/>
      <c r="G291" s="71">
        <f t="shared" si="10"/>
        <v>0</v>
      </c>
      <c r="H291" s="71">
        <f t="shared" si="11"/>
        <v>0</v>
      </c>
    </row>
    <row r="292" spans="1:8" x14ac:dyDescent="0.3">
      <c r="A292" s="67"/>
      <c r="B292" s="68"/>
      <c r="C292" s="69"/>
      <c r="D292" s="67"/>
      <c r="E292" s="67"/>
      <c r="F292" s="113"/>
      <c r="G292" s="71">
        <f t="shared" si="10"/>
        <v>0</v>
      </c>
      <c r="H292" s="71">
        <f t="shared" si="11"/>
        <v>0</v>
      </c>
    </row>
    <row r="293" spans="1:8" x14ac:dyDescent="0.3">
      <c r="A293" s="67"/>
      <c r="B293" s="68"/>
      <c r="C293" s="69"/>
      <c r="D293" s="67"/>
      <c r="E293" s="67"/>
      <c r="F293" s="113"/>
      <c r="G293" s="71">
        <f t="shared" si="10"/>
        <v>0</v>
      </c>
      <c r="H293" s="71">
        <f t="shared" si="11"/>
        <v>0</v>
      </c>
    </row>
    <row r="294" spans="1:8" x14ac:dyDescent="0.3">
      <c r="A294" s="67"/>
      <c r="B294" s="68"/>
      <c r="C294" s="69"/>
      <c r="D294" s="67"/>
      <c r="E294" s="67"/>
      <c r="F294" s="113"/>
      <c r="G294" s="71">
        <f t="shared" si="10"/>
        <v>0</v>
      </c>
      <c r="H294" s="71">
        <f t="shared" si="11"/>
        <v>0</v>
      </c>
    </row>
    <row r="295" spans="1:8" x14ac:dyDescent="0.3">
      <c r="A295" s="67"/>
      <c r="B295" s="68"/>
      <c r="C295" s="69"/>
      <c r="D295" s="67"/>
      <c r="E295" s="67"/>
      <c r="F295" s="113"/>
      <c r="G295" s="71">
        <f t="shared" si="10"/>
        <v>0</v>
      </c>
      <c r="H295" s="71">
        <f t="shared" si="11"/>
        <v>0</v>
      </c>
    </row>
    <row r="296" spans="1:8" x14ac:dyDescent="0.3">
      <c r="A296" s="67"/>
      <c r="B296" s="68"/>
      <c r="C296" s="69"/>
      <c r="D296" s="67"/>
      <c r="E296" s="67"/>
      <c r="F296" s="113"/>
      <c r="G296" s="71">
        <f t="shared" si="10"/>
        <v>0</v>
      </c>
      <c r="H296" s="71">
        <f t="shared" si="11"/>
        <v>0</v>
      </c>
    </row>
    <row r="297" spans="1:8" x14ac:dyDescent="0.3">
      <c r="A297" s="67"/>
      <c r="B297" s="68"/>
      <c r="C297" s="69"/>
      <c r="D297" s="67"/>
      <c r="E297" s="67"/>
      <c r="F297" s="113"/>
      <c r="G297" s="71">
        <f t="shared" si="10"/>
        <v>0</v>
      </c>
      <c r="H297" s="71">
        <f t="shared" si="11"/>
        <v>0</v>
      </c>
    </row>
    <row r="298" spans="1:8" x14ac:dyDescent="0.3">
      <c r="A298" s="67"/>
      <c r="B298" s="68"/>
      <c r="C298" s="69"/>
      <c r="D298" s="67"/>
      <c r="E298" s="67"/>
      <c r="F298" s="113"/>
      <c r="G298" s="71">
        <f t="shared" si="10"/>
        <v>0</v>
      </c>
      <c r="H298" s="71">
        <f t="shared" si="11"/>
        <v>0</v>
      </c>
    </row>
    <row r="299" spans="1:8" x14ac:dyDescent="0.3">
      <c r="A299" s="67"/>
      <c r="B299" s="68"/>
      <c r="C299" s="69"/>
      <c r="D299" s="67"/>
      <c r="E299" s="67"/>
      <c r="F299" s="113"/>
      <c r="G299" s="71">
        <f t="shared" si="10"/>
        <v>0</v>
      </c>
      <c r="H299" s="71">
        <f t="shared" si="11"/>
        <v>0</v>
      </c>
    </row>
    <row r="300" spans="1:8" x14ac:dyDescent="0.3">
      <c r="A300" s="67"/>
      <c r="B300" s="68"/>
      <c r="C300" s="69"/>
      <c r="D300" s="67"/>
      <c r="E300" s="67"/>
      <c r="F300" s="113"/>
      <c r="G300" s="71">
        <f t="shared" si="10"/>
        <v>0</v>
      </c>
      <c r="H300" s="71">
        <f t="shared" si="11"/>
        <v>0</v>
      </c>
    </row>
    <row r="301" spans="1:8" x14ac:dyDescent="0.3">
      <c r="A301" s="67"/>
      <c r="B301" s="68"/>
      <c r="C301" s="69"/>
      <c r="D301" s="67"/>
      <c r="E301" s="67"/>
      <c r="F301" s="113"/>
      <c r="G301" s="71">
        <f t="shared" si="10"/>
        <v>0</v>
      </c>
      <c r="H301" s="71">
        <f t="shared" si="11"/>
        <v>0</v>
      </c>
    </row>
    <row r="302" spans="1:8" x14ac:dyDescent="0.3">
      <c r="A302" s="67"/>
      <c r="B302" s="68"/>
      <c r="C302" s="69"/>
      <c r="D302" s="67"/>
      <c r="E302" s="67"/>
      <c r="F302" s="113"/>
      <c r="G302" s="71">
        <f t="shared" si="10"/>
        <v>0</v>
      </c>
      <c r="H302" s="71">
        <f t="shared" si="11"/>
        <v>0</v>
      </c>
    </row>
    <row r="303" spans="1:8" x14ac:dyDescent="0.3">
      <c r="A303" s="67"/>
      <c r="B303" s="68"/>
      <c r="C303" s="69"/>
      <c r="D303" s="67"/>
      <c r="E303" s="67"/>
      <c r="F303" s="113"/>
      <c r="G303" s="71">
        <f t="shared" si="10"/>
        <v>0</v>
      </c>
      <c r="H303" s="71">
        <f t="shared" si="11"/>
        <v>0</v>
      </c>
    </row>
    <row r="304" spans="1:8" x14ac:dyDescent="0.3">
      <c r="A304" s="67"/>
      <c r="B304" s="68"/>
      <c r="C304" s="69"/>
      <c r="D304" s="67"/>
      <c r="E304" s="67"/>
      <c r="F304" s="113"/>
      <c r="G304" s="71">
        <f t="shared" si="10"/>
        <v>0</v>
      </c>
      <c r="H304" s="71">
        <f t="shared" si="11"/>
        <v>0</v>
      </c>
    </row>
    <row r="305" spans="1:8" x14ac:dyDescent="0.3">
      <c r="A305" s="67"/>
      <c r="B305" s="68"/>
      <c r="C305" s="69"/>
      <c r="D305" s="67"/>
      <c r="E305" s="67"/>
      <c r="F305" s="113"/>
      <c r="G305" s="71">
        <f t="shared" si="10"/>
        <v>0</v>
      </c>
      <c r="H305" s="71">
        <f t="shared" si="11"/>
        <v>0</v>
      </c>
    </row>
    <row r="306" spans="1:8" x14ac:dyDescent="0.3">
      <c r="A306" s="67"/>
      <c r="B306" s="68"/>
      <c r="C306" s="69"/>
      <c r="D306" s="67"/>
      <c r="E306" s="67"/>
      <c r="F306" s="113"/>
      <c r="G306" s="71">
        <f t="shared" si="10"/>
        <v>0</v>
      </c>
      <c r="H306" s="71">
        <f t="shared" si="11"/>
        <v>0</v>
      </c>
    </row>
    <row r="307" spans="1:8" x14ac:dyDescent="0.3">
      <c r="A307" s="67"/>
      <c r="B307" s="68"/>
      <c r="C307" s="69"/>
      <c r="D307" s="67"/>
      <c r="E307" s="67"/>
      <c r="F307" s="113"/>
      <c r="G307" s="71">
        <f t="shared" si="10"/>
        <v>0</v>
      </c>
      <c r="H307" s="71">
        <f t="shared" si="11"/>
        <v>0</v>
      </c>
    </row>
    <row r="308" spans="1:8" x14ac:dyDescent="0.3">
      <c r="A308" s="67"/>
      <c r="B308" s="68"/>
      <c r="C308" s="69"/>
      <c r="D308" s="67"/>
      <c r="E308" s="67"/>
      <c r="F308" s="113"/>
      <c r="G308" s="71">
        <f t="shared" si="10"/>
        <v>0</v>
      </c>
      <c r="H308" s="71">
        <f t="shared" si="11"/>
        <v>0</v>
      </c>
    </row>
    <row r="309" spans="1:8" x14ac:dyDescent="0.3">
      <c r="A309" s="67"/>
      <c r="B309" s="68"/>
      <c r="C309" s="69"/>
      <c r="D309" s="67"/>
      <c r="E309" s="67"/>
      <c r="F309" s="113"/>
      <c r="G309" s="71">
        <f t="shared" si="10"/>
        <v>0</v>
      </c>
      <c r="H309" s="71">
        <f t="shared" si="11"/>
        <v>0</v>
      </c>
    </row>
    <row r="310" spans="1:8" x14ac:dyDescent="0.3">
      <c r="A310" s="67"/>
      <c r="B310" s="68"/>
      <c r="C310" s="69"/>
      <c r="D310" s="67"/>
      <c r="E310" s="67"/>
      <c r="F310" s="113"/>
      <c r="G310" s="71">
        <f t="shared" si="10"/>
        <v>0</v>
      </c>
      <c r="H310" s="71">
        <f t="shared" si="11"/>
        <v>0</v>
      </c>
    </row>
    <row r="311" spans="1:8" x14ac:dyDescent="0.3">
      <c r="A311" s="67"/>
      <c r="B311" s="68"/>
      <c r="C311" s="69"/>
      <c r="D311" s="67"/>
      <c r="E311" s="67"/>
      <c r="F311" s="113"/>
      <c r="G311" s="71">
        <f t="shared" si="10"/>
        <v>0</v>
      </c>
      <c r="H311" s="71">
        <f t="shared" si="11"/>
        <v>0</v>
      </c>
    </row>
    <row r="312" spans="1:8" x14ac:dyDescent="0.3">
      <c r="A312" s="67"/>
      <c r="B312" s="68"/>
      <c r="C312" s="69"/>
      <c r="D312" s="67"/>
      <c r="E312" s="67"/>
      <c r="F312" s="113"/>
      <c r="G312" s="71">
        <f t="shared" si="10"/>
        <v>0</v>
      </c>
      <c r="H312" s="71">
        <f t="shared" si="11"/>
        <v>0</v>
      </c>
    </row>
    <row r="313" spans="1:8" x14ac:dyDescent="0.3">
      <c r="A313" s="67"/>
      <c r="B313" s="68"/>
      <c r="C313" s="69"/>
      <c r="D313" s="67"/>
      <c r="E313" s="67"/>
      <c r="F313" s="113"/>
      <c r="G313" s="71">
        <f t="shared" si="10"/>
        <v>0</v>
      </c>
      <c r="H313" s="71">
        <f t="shared" si="11"/>
        <v>0</v>
      </c>
    </row>
    <row r="314" spans="1:8" x14ac:dyDescent="0.3">
      <c r="A314" s="67"/>
      <c r="B314" s="68"/>
      <c r="C314" s="69"/>
      <c r="D314" s="67"/>
      <c r="E314" s="67"/>
      <c r="F314" s="113"/>
      <c r="G314" s="71">
        <f t="shared" si="10"/>
        <v>0</v>
      </c>
      <c r="H314" s="71">
        <f t="shared" si="11"/>
        <v>0</v>
      </c>
    </row>
    <row r="315" spans="1:8" x14ac:dyDescent="0.3">
      <c r="A315" s="67"/>
      <c r="B315" s="68"/>
      <c r="C315" s="69"/>
      <c r="D315" s="67"/>
      <c r="E315" s="67"/>
      <c r="F315" s="113"/>
      <c r="G315" s="71">
        <f t="shared" si="10"/>
        <v>0</v>
      </c>
      <c r="H315" s="71">
        <f t="shared" si="11"/>
        <v>0</v>
      </c>
    </row>
    <row r="316" spans="1:8" x14ac:dyDescent="0.3">
      <c r="A316" s="67"/>
      <c r="B316" s="68"/>
      <c r="C316" s="69"/>
      <c r="D316" s="67"/>
      <c r="E316" s="67"/>
      <c r="F316" s="113"/>
      <c r="G316" s="71">
        <f t="shared" si="10"/>
        <v>0</v>
      </c>
      <c r="H316" s="71">
        <f t="shared" si="11"/>
        <v>0</v>
      </c>
    </row>
    <row r="317" spans="1:8" x14ac:dyDescent="0.3">
      <c r="A317" s="67"/>
      <c r="B317" s="68"/>
      <c r="C317" s="69"/>
      <c r="D317" s="67"/>
      <c r="E317" s="67"/>
      <c r="F317" s="113"/>
      <c r="G317" s="71">
        <f t="shared" si="10"/>
        <v>0</v>
      </c>
      <c r="H317" s="71">
        <f t="shared" si="11"/>
        <v>0</v>
      </c>
    </row>
    <row r="318" spans="1:8" x14ac:dyDescent="0.3">
      <c r="A318" s="67"/>
      <c r="B318" s="68"/>
      <c r="C318" s="69"/>
      <c r="D318" s="67"/>
      <c r="E318" s="67"/>
      <c r="F318" s="113"/>
      <c r="G318" s="71">
        <f t="shared" si="10"/>
        <v>0</v>
      </c>
      <c r="H318" s="71">
        <f t="shared" si="11"/>
        <v>0</v>
      </c>
    </row>
    <row r="319" spans="1:8" x14ac:dyDescent="0.3">
      <c r="A319" s="67"/>
      <c r="B319" s="68"/>
      <c r="C319" s="69"/>
      <c r="D319" s="67"/>
      <c r="E319" s="67"/>
      <c r="F319" s="113"/>
      <c r="G319" s="71">
        <f t="shared" si="10"/>
        <v>0</v>
      </c>
      <c r="H319" s="71">
        <f t="shared" si="11"/>
        <v>0</v>
      </c>
    </row>
    <row r="320" spans="1:8" x14ac:dyDescent="0.3">
      <c r="A320" s="67"/>
      <c r="B320" s="68"/>
      <c r="C320" s="69"/>
      <c r="D320" s="67"/>
      <c r="E320" s="67"/>
      <c r="F320" s="113"/>
      <c r="G320" s="71">
        <f t="shared" si="10"/>
        <v>0</v>
      </c>
      <c r="H320" s="71">
        <f t="shared" si="11"/>
        <v>0</v>
      </c>
    </row>
    <row r="321" spans="1:8" x14ac:dyDescent="0.3">
      <c r="A321" s="67"/>
      <c r="B321" s="68"/>
      <c r="C321" s="69"/>
      <c r="D321" s="67"/>
      <c r="E321" s="67"/>
      <c r="F321" s="113"/>
      <c r="G321" s="71">
        <f t="shared" si="10"/>
        <v>0</v>
      </c>
      <c r="H321" s="71">
        <f t="shared" si="11"/>
        <v>0</v>
      </c>
    </row>
    <row r="322" spans="1:8" x14ac:dyDescent="0.3">
      <c r="A322" s="67"/>
      <c r="B322" s="68"/>
      <c r="C322" s="69"/>
      <c r="D322" s="67"/>
      <c r="E322" s="67"/>
      <c r="F322" s="113"/>
      <c r="G322" s="71">
        <f t="shared" si="10"/>
        <v>0</v>
      </c>
      <c r="H322" s="71">
        <f t="shared" si="11"/>
        <v>0</v>
      </c>
    </row>
    <row r="323" spans="1:8" x14ac:dyDescent="0.3">
      <c r="A323" s="67"/>
      <c r="B323" s="68"/>
      <c r="C323" s="69"/>
      <c r="D323" s="67"/>
      <c r="E323" s="67"/>
      <c r="F323" s="113"/>
      <c r="G323" s="71">
        <f t="shared" si="10"/>
        <v>0</v>
      </c>
      <c r="H323" s="71">
        <f t="shared" si="11"/>
        <v>0</v>
      </c>
    </row>
    <row r="324" spans="1:8" x14ac:dyDescent="0.3">
      <c r="A324" s="67"/>
      <c r="B324" s="68"/>
      <c r="C324" s="69"/>
      <c r="D324" s="67"/>
      <c r="E324" s="67"/>
      <c r="F324" s="113"/>
      <c r="G324" s="71">
        <f t="shared" si="10"/>
        <v>0</v>
      </c>
      <c r="H324" s="71">
        <f t="shared" si="11"/>
        <v>0</v>
      </c>
    </row>
    <row r="325" spans="1:8" x14ac:dyDescent="0.3">
      <c r="A325" s="67"/>
      <c r="B325" s="68"/>
      <c r="C325" s="69"/>
      <c r="D325" s="67"/>
      <c r="E325" s="67"/>
      <c r="F325" s="113"/>
      <c r="G325" s="71">
        <f t="shared" si="10"/>
        <v>0</v>
      </c>
      <c r="H325" s="71">
        <f t="shared" si="11"/>
        <v>0</v>
      </c>
    </row>
    <row r="326" spans="1:8" x14ac:dyDescent="0.3">
      <c r="A326" s="67"/>
      <c r="B326" s="68"/>
      <c r="C326" s="69"/>
      <c r="D326" s="67"/>
      <c r="E326" s="67"/>
      <c r="F326" s="113"/>
      <c r="G326" s="71">
        <f t="shared" si="10"/>
        <v>0</v>
      </c>
      <c r="H326" s="71">
        <f t="shared" si="11"/>
        <v>0</v>
      </c>
    </row>
    <row r="327" spans="1:8" x14ac:dyDescent="0.3">
      <c r="A327" s="67"/>
      <c r="B327" s="68"/>
      <c r="C327" s="69"/>
      <c r="D327" s="67"/>
      <c r="E327" s="67"/>
      <c r="F327" s="113"/>
      <c r="G327" s="71">
        <f t="shared" si="10"/>
        <v>0</v>
      </c>
      <c r="H327" s="71">
        <f t="shared" si="11"/>
        <v>0</v>
      </c>
    </row>
    <row r="328" spans="1:8" x14ac:dyDescent="0.3">
      <c r="A328" s="67"/>
      <c r="B328" s="68"/>
      <c r="C328" s="69"/>
      <c r="D328" s="67"/>
      <c r="E328" s="67"/>
      <c r="F328" s="113"/>
      <c r="G328" s="71">
        <f t="shared" ref="G328:G391" si="12">IF(F328&gt;=500000,1,0)</f>
        <v>0</v>
      </c>
      <c r="H328" s="71">
        <f t="shared" ref="H328:H391" si="13">IF(G328=1,A328,0)</f>
        <v>0</v>
      </c>
    </row>
    <row r="329" spans="1:8" x14ac:dyDescent="0.3">
      <c r="A329" s="67"/>
      <c r="B329" s="68"/>
      <c r="C329" s="69"/>
      <c r="D329" s="67"/>
      <c r="E329" s="67"/>
      <c r="F329" s="113"/>
      <c r="G329" s="71">
        <f t="shared" si="12"/>
        <v>0</v>
      </c>
      <c r="H329" s="71">
        <f t="shared" si="13"/>
        <v>0</v>
      </c>
    </row>
    <row r="330" spans="1:8" x14ac:dyDescent="0.3">
      <c r="A330" s="67"/>
      <c r="B330" s="68"/>
      <c r="C330" s="69"/>
      <c r="D330" s="67"/>
      <c r="E330" s="67"/>
      <c r="F330" s="113"/>
      <c r="G330" s="71">
        <f t="shared" si="12"/>
        <v>0</v>
      </c>
      <c r="H330" s="71">
        <f t="shared" si="13"/>
        <v>0</v>
      </c>
    </row>
    <row r="331" spans="1:8" x14ac:dyDescent="0.3">
      <c r="A331" s="67"/>
      <c r="B331" s="68"/>
      <c r="C331" s="69"/>
      <c r="D331" s="67"/>
      <c r="E331" s="67"/>
      <c r="F331" s="113"/>
      <c r="G331" s="71">
        <f t="shared" si="12"/>
        <v>0</v>
      </c>
      <c r="H331" s="71">
        <f t="shared" si="13"/>
        <v>0</v>
      </c>
    </row>
    <row r="332" spans="1:8" x14ac:dyDescent="0.3">
      <c r="A332" s="67"/>
      <c r="B332" s="68"/>
      <c r="C332" s="69"/>
      <c r="D332" s="67"/>
      <c r="E332" s="67"/>
      <c r="F332" s="113"/>
      <c r="G332" s="71">
        <f t="shared" si="12"/>
        <v>0</v>
      </c>
      <c r="H332" s="71">
        <f t="shared" si="13"/>
        <v>0</v>
      </c>
    </row>
    <row r="333" spans="1:8" x14ac:dyDescent="0.3">
      <c r="A333" s="67"/>
      <c r="B333" s="68"/>
      <c r="C333" s="69"/>
      <c r="D333" s="67"/>
      <c r="E333" s="67"/>
      <c r="F333" s="113"/>
      <c r="G333" s="71">
        <f t="shared" si="12"/>
        <v>0</v>
      </c>
      <c r="H333" s="71">
        <f t="shared" si="13"/>
        <v>0</v>
      </c>
    </row>
    <row r="334" spans="1:8" x14ac:dyDescent="0.3">
      <c r="A334" s="67"/>
      <c r="B334" s="68"/>
      <c r="C334" s="69"/>
      <c r="D334" s="67"/>
      <c r="E334" s="67"/>
      <c r="F334" s="113"/>
      <c r="G334" s="71">
        <f t="shared" si="12"/>
        <v>0</v>
      </c>
      <c r="H334" s="71">
        <f t="shared" si="13"/>
        <v>0</v>
      </c>
    </row>
    <row r="335" spans="1:8" x14ac:dyDescent="0.3">
      <c r="A335" s="67"/>
      <c r="B335" s="68"/>
      <c r="C335" s="69"/>
      <c r="D335" s="67"/>
      <c r="E335" s="67"/>
      <c r="F335" s="113"/>
      <c r="G335" s="71">
        <f t="shared" si="12"/>
        <v>0</v>
      </c>
      <c r="H335" s="71">
        <f t="shared" si="13"/>
        <v>0</v>
      </c>
    </row>
    <row r="336" spans="1:8" x14ac:dyDescent="0.3">
      <c r="A336" s="67"/>
      <c r="B336" s="68"/>
      <c r="C336" s="69"/>
      <c r="D336" s="67"/>
      <c r="E336" s="67"/>
      <c r="F336" s="113"/>
      <c r="G336" s="71">
        <f t="shared" si="12"/>
        <v>0</v>
      </c>
      <c r="H336" s="71">
        <f t="shared" si="13"/>
        <v>0</v>
      </c>
    </row>
    <row r="337" spans="1:8" x14ac:dyDescent="0.3">
      <c r="A337" s="67"/>
      <c r="B337" s="68"/>
      <c r="C337" s="69"/>
      <c r="D337" s="67"/>
      <c r="E337" s="67"/>
      <c r="F337" s="113"/>
      <c r="G337" s="71">
        <f t="shared" si="12"/>
        <v>0</v>
      </c>
      <c r="H337" s="71">
        <f t="shared" si="13"/>
        <v>0</v>
      </c>
    </row>
    <row r="338" spans="1:8" x14ac:dyDescent="0.3">
      <c r="A338" s="67"/>
      <c r="B338" s="68"/>
      <c r="C338" s="69"/>
      <c r="D338" s="67"/>
      <c r="E338" s="67"/>
      <c r="F338" s="113"/>
      <c r="G338" s="71">
        <f t="shared" si="12"/>
        <v>0</v>
      </c>
      <c r="H338" s="71">
        <f t="shared" si="13"/>
        <v>0</v>
      </c>
    </row>
    <row r="339" spans="1:8" x14ac:dyDescent="0.3">
      <c r="A339" s="67"/>
      <c r="B339" s="68"/>
      <c r="C339" s="69"/>
      <c r="D339" s="67"/>
      <c r="E339" s="67"/>
      <c r="F339" s="113"/>
      <c r="G339" s="71">
        <f t="shared" si="12"/>
        <v>0</v>
      </c>
      <c r="H339" s="71">
        <f t="shared" si="13"/>
        <v>0</v>
      </c>
    </row>
    <row r="340" spans="1:8" x14ac:dyDescent="0.3">
      <c r="A340" s="67"/>
      <c r="B340" s="68"/>
      <c r="C340" s="69"/>
      <c r="D340" s="67"/>
      <c r="E340" s="67"/>
      <c r="F340" s="113"/>
      <c r="G340" s="71">
        <f t="shared" si="12"/>
        <v>0</v>
      </c>
      <c r="H340" s="71">
        <f t="shared" si="13"/>
        <v>0</v>
      </c>
    </row>
    <row r="341" spans="1:8" x14ac:dyDescent="0.3">
      <c r="A341" s="67"/>
      <c r="B341" s="68"/>
      <c r="C341" s="69"/>
      <c r="D341" s="67"/>
      <c r="E341" s="67"/>
      <c r="F341" s="113"/>
      <c r="G341" s="71">
        <f t="shared" si="12"/>
        <v>0</v>
      </c>
      <c r="H341" s="71">
        <f t="shared" si="13"/>
        <v>0</v>
      </c>
    </row>
    <row r="342" spans="1:8" x14ac:dyDescent="0.3">
      <c r="A342" s="67"/>
      <c r="B342" s="68"/>
      <c r="C342" s="69"/>
      <c r="D342" s="67"/>
      <c r="E342" s="67"/>
      <c r="F342" s="113"/>
      <c r="G342" s="71">
        <f t="shared" si="12"/>
        <v>0</v>
      </c>
      <c r="H342" s="71">
        <f t="shared" si="13"/>
        <v>0</v>
      </c>
    </row>
    <row r="343" spans="1:8" x14ac:dyDescent="0.3">
      <c r="A343" s="67"/>
      <c r="B343" s="68"/>
      <c r="C343" s="69"/>
      <c r="D343" s="67"/>
      <c r="E343" s="67"/>
      <c r="F343" s="113"/>
      <c r="G343" s="71">
        <f t="shared" si="12"/>
        <v>0</v>
      </c>
      <c r="H343" s="71">
        <f t="shared" si="13"/>
        <v>0</v>
      </c>
    </row>
    <row r="344" spans="1:8" x14ac:dyDescent="0.3">
      <c r="A344" s="67"/>
      <c r="B344" s="68"/>
      <c r="C344" s="69"/>
      <c r="D344" s="67"/>
      <c r="E344" s="67"/>
      <c r="F344" s="113"/>
      <c r="G344" s="71">
        <f t="shared" si="12"/>
        <v>0</v>
      </c>
      <c r="H344" s="71">
        <f t="shared" si="13"/>
        <v>0</v>
      </c>
    </row>
    <row r="345" spans="1:8" x14ac:dyDescent="0.3">
      <c r="A345" s="67"/>
      <c r="B345" s="68"/>
      <c r="C345" s="69"/>
      <c r="D345" s="67"/>
      <c r="E345" s="67"/>
      <c r="F345" s="113"/>
      <c r="G345" s="71">
        <f t="shared" si="12"/>
        <v>0</v>
      </c>
      <c r="H345" s="71">
        <f t="shared" si="13"/>
        <v>0</v>
      </c>
    </row>
    <row r="346" spans="1:8" x14ac:dyDescent="0.3">
      <c r="A346" s="67"/>
      <c r="B346" s="68"/>
      <c r="C346" s="69"/>
      <c r="D346" s="67"/>
      <c r="E346" s="67"/>
      <c r="F346" s="113"/>
      <c r="G346" s="71">
        <f t="shared" si="12"/>
        <v>0</v>
      </c>
      <c r="H346" s="71">
        <f t="shared" si="13"/>
        <v>0</v>
      </c>
    </row>
    <row r="347" spans="1:8" x14ac:dyDescent="0.3">
      <c r="A347" s="67"/>
      <c r="B347" s="68"/>
      <c r="C347" s="69"/>
      <c r="D347" s="67"/>
      <c r="E347" s="67"/>
      <c r="F347" s="113"/>
      <c r="G347" s="71">
        <f t="shared" si="12"/>
        <v>0</v>
      </c>
      <c r="H347" s="71">
        <f t="shared" si="13"/>
        <v>0</v>
      </c>
    </row>
    <row r="348" spans="1:8" x14ac:dyDescent="0.3">
      <c r="A348" s="67"/>
      <c r="B348" s="68"/>
      <c r="C348" s="69"/>
      <c r="D348" s="67"/>
      <c r="E348" s="67"/>
      <c r="F348" s="113"/>
      <c r="G348" s="71">
        <f t="shared" si="12"/>
        <v>0</v>
      </c>
      <c r="H348" s="71">
        <f t="shared" si="13"/>
        <v>0</v>
      </c>
    </row>
    <row r="349" spans="1:8" x14ac:dyDescent="0.3">
      <c r="A349" s="67"/>
      <c r="B349" s="68"/>
      <c r="C349" s="69"/>
      <c r="D349" s="67"/>
      <c r="E349" s="67"/>
      <c r="F349" s="113"/>
      <c r="G349" s="71">
        <f t="shared" si="12"/>
        <v>0</v>
      </c>
      <c r="H349" s="71">
        <f t="shared" si="13"/>
        <v>0</v>
      </c>
    </row>
    <row r="350" spans="1:8" x14ac:dyDescent="0.3">
      <c r="A350" s="67"/>
      <c r="B350" s="68"/>
      <c r="C350" s="69"/>
      <c r="D350" s="67"/>
      <c r="E350" s="67"/>
      <c r="F350" s="113"/>
      <c r="G350" s="71">
        <f t="shared" si="12"/>
        <v>0</v>
      </c>
      <c r="H350" s="71">
        <f t="shared" si="13"/>
        <v>0</v>
      </c>
    </row>
    <row r="351" spans="1:8" x14ac:dyDescent="0.3">
      <c r="A351" s="67"/>
      <c r="B351" s="68"/>
      <c r="C351" s="69"/>
      <c r="D351" s="67"/>
      <c r="E351" s="67"/>
      <c r="F351" s="113"/>
      <c r="G351" s="71">
        <f t="shared" si="12"/>
        <v>0</v>
      </c>
      <c r="H351" s="71">
        <f t="shared" si="13"/>
        <v>0</v>
      </c>
    </row>
    <row r="352" spans="1:8" x14ac:dyDescent="0.3">
      <c r="A352" s="67"/>
      <c r="B352" s="68"/>
      <c r="C352" s="69"/>
      <c r="D352" s="67"/>
      <c r="E352" s="67"/>
      <c r="F352" s="113"/>
      <c r="G352" s="71">
        <f t="shared" si="12"/>
        <v>0</v>
      </c>
      <c r="H352" s="71">
        <f t="shared" si="13"/>
        <v>0</v>
      </c>
    </row>
    <row r="353" spans="1:8" x14ac:dyDescent="0.3">
      <c r="A353" s="67"/>
      <c r="B353" s="68"/>
      <c r="C353" s="69"/>
      <c r="D353" s="67"/>
      <c r="E353" s="67"/>
      <c r="F353" s="113"/>
      <c r="G353" s="71">
        <f t="shared" si="12"/>
        <v>0</v>
      </c>
      <c r="H353" s="71">
        <f t="shared" si="13"/>
        <v>0</v>
      </c>
    </row>
    <row r="354" spans="1:8" x14ac:dyDescent="0.3">
      <c r="A354" s="67"/>
      <c r="B354" s="68"/>
      <c r="C354" s="69"/>
      <c r="D354" s="67"/>
      <c r="E354" s="67"/>
      <c r="F354" s="113"/>
      <c r="G354" s="71">
        <f t="shared" si="12"/>
        <v>0</v>
      </c>
      <c r="H354" s="71">
        <f t="shared" si="13"/>
        <v>0</v>
      </c>
    </row>
    <row r="355" spans="1:8" x14ac:dyDescent="0.3">
      <c r="A355" s="67"/>
      <c r="B355" s="68"/>
      <c r="C355" s="69"/>
      <c r="D355" s="67"/>
      <c r="E355" s="67"/>
      <c r="F355" s="113"/>
      <c r="G355" s="71">
        <f t="shared" si="12"/>
        <v>0</v>
      </c>
      <c r="H355" s="71">
        <f t="shared" si="13"/>
        <v>0</v>
      </c>
    </row>
    <row r="356" spans="1:8" x14ac:dyDescent="0.3">
      <c r="A356" s="67"/>
      <c r="B356" s="68"/>
      <c r="C356" s="69"/>
      <c r="D356" s="67"/>
      <c r="E356" s="67"/>
      <c r="F356" s="113"/>
      <c r="G356" s="71">
        <f t="shared" si="12"/>
        <v>0</v>
      </c>
      <c r="H356" s="71">
        <f t="shared" si="13"/>
        <v>0</v>
      </c>
    </row>
    <row r="357" spans="1:8" x14ac:dyDescent="0.3">
      <c r="A357" s="67"/>
      <c r="B357" s="68"/>
      <c r="C357" s="69"/>
      <c r="D357" s="67"/>
      <c r="E357" s="67"/>
      <c r="F357" s="113"/>
      <c r="G357" s="71">
        <f t="shared" si="12"/>
        <v>0</v>
      </c>
      <c r="H357" s="71">
        <f t="shared" si="13"/>
        <v>0</v>
      </c>
    </row>
    <row r="358" spans="1:8" x14ac:dyDescent="0.3">
      <c r="A358" s="67"/>
      <c r="B358" s="68"/>
      <c r="C358" s="69"/>
      <c r="D358" s="67"/>
      <c r="E358" s="67"/>
      <c r="F358" s="113"/>
      <c r="G358" s="71">
        <f t="shared" si="12"/>
        <v>0</v>
      </c>
      <c r="H358" s="71">
        <f t="shared" si="13"/>
        <v>0</v>
      </c>
    </row>
    <row r="359" spans="1:8" x14ac:dyDescent="0.3">
      <c r="A359" s="67"/>
      <c r="B359" s="68"/>
      <c r="C359" s="69"/>
      <c r="D359" s="67"/>
      <c r="E359" s="67"/>
      <c r="F359" s="113"/>
      <c r="G359" s="71">
        <f t="shared" si="12"/>
        <v>0</v>
      </c>
      <c r="H359" s="71">
        <f t="shared" si="13"/>
        <v>0</v>
      </c>
    </row>
    <row r="360" spans="1:8" x14ac:dyDescent="0.3">
      <c r="A360" s="67"/>
      <c r="B360" s="68"/>
      <c r="C360" s="69"/>
      <c r="D360" s="67"/>
      <c r="E360" s="67"/>
      <c r="F360" s="113"/>
      <c r="G360" s="71">
        <f t="shared" si="12"/>
        <v>0</v>
      </c>
      <c r="H360" s="71">
        <f t="shared" si="13"/>
        <v>0</v>
      </c>
    </row>
    <row r="361" spans="1:8" x14ac:dyDescent="0.3">
      <c r="A361" s="67"/>
      <c r="B361" s="68"/>
      <c r="C361" s="69"/>
      <c r="D361" s="67"/>
      <c r="E361" s="67"/>
      <c r="F361" s="113"/>
      <c r="G361" s="71">
        <f t="shared" si="12"/>
        <v>0</v>
      </c>
      <c r="H361" s="71">
        <f t="shared" si="13"/>
        <v>0</v>
      </c>
    </row>
    <row r="362" spans="1:8" x14ac:dyDescent="0.3">
      <c r="A362" s="67"/>
      <c r="B362" s="68"/>
      <c r="C362" s="69"/>
      <c r="D362" s="67"/>
      <c r="E362" s="67"/>
      <c r="F362" s="113"/>
      <c r="G362" s="71">
        <f t="shared" si="12"/>
        <v>0</v>
      </c>
      <c r="H362" s="71">
        <f t="shared" si="13"/>
        <v>0</v>
      </c>
    </row>
    <row r="363" spans="1:8" x14ac:dyDescent="0.3">
      <c r="A363" s="67"/>
      <c r="B363" s="68"/>
      <c r="C363" s="69"/>
      <c r="D363" s="67"/>
      <c r="E363" s="67"/>
      <c r="F363" s="113"/>
      <c r="G363" s="71">
        <f t="shared" si="12"/>
        <v>0</v>
      </c>
      <c r="H363" s="71">
        <f t="shared" si="13"/>
        <v>0</v>
      </c>
    </row>
    <row r="364" spans="1:8" x14ac:dyDescent="0.3">
      <c r="A364" s="67"/>
      <c r="B364" s="68"/>
      <c r="C364" s="69"/>
      <c r="D364" s="67"/>
      <c r="E364" s="67"/>
      <c r="F364" s="113"/>
      <c r="G364" s="71">
        <f t="shared" si="12"/>
        <v>0</v>
      </c>
      <c r="H364" s="71">
        <f t="shared" si="13"/>
        <v>0</v>
      </c>
    </row>
    <row r="365" spans="1:8" x14ac:dyDescent="0.3">
      <c r="A365" s="67"/>
      <c r="B365" s="68"/>
      <c r="C365" s="69"/>
      <c r="D365" s="67"/>
      <c r="E365" s="67"/>
      <c r="F365" s="113"/>
      <c r="G365" s="71">
        <f t="shared" si="12"/>
        <v>0</v>
      </c>
      <c r="H365" s="71">
        <f t="shared" si="13"/>
        <v>0</v>
      </c>
    </row>
    <row r="366" spans="1:8" x14ac:dyDescent="0.3">
      <c r="A366" s="67"/>
      <c r="B366" s="68"/>
      <c r="C366" s="69"/>
      <c r="D366" s="67"/>
      <c r="E366" s="67"/>
      <c r="F366" s="113"/>
      <c r="G366" s="71">
        <f t="shared" si="12"/>
        <v>0</v>
      </c>
      <c r="H366" s="71">
        <f t="shared" si="13"/>
        <v>0</v>
      </c>
    </row>
    <row r="367" spans="1:8" x14ac:dyDescent="0.3">
      <c r="A367" s="67"/>
      <c r="B367" s="68"/>
      <c r="C367" s="69"/>
      <c r="D367" s="67"/>
      <c r="E367" s="67"/>
      <c r="F367" s="113"/>
      <c r="G367" s="71">
        <f t="shared" si="12"/>
        <v>0</v>
      </c>
      <c r="H367" s="71">
        <f t="shared" si="13"/>
        <v>0</v>
      </c>
    </row>
    <row r="368" spans="1:8" x14ac:dyDescent="0.3">
      <c r="A368" s="67"/>
      <c r="B368" s="68"/>
      <c r="C368" s="69"/>
      <c r="D368" s="67"/>
      <c r="E368" s="67"/>
      <c r="F368" s="113"/>
      <c r="G368" s="71">
        <f t="shared" si="12"/>
        <v>0</v>
      </c>
      <c r="H368" s="71">
        <f t="shared" si="13"/>
        <v>0</v>
      </c>
    </row>
    <row r="369" spans="1:8" x14ac:dyDescent="0.3">
      <c r="A369" s="67"/>
      <c r="B369" s="68"/>
      <c r="C369" s="69"/>
      <c r="D369" s="67"/>
      <c r="E369" s="67"/>
      <c r="F369" s="113"/>
      <c r="G369" s="71">
        <f t="shared" si="12"/>
        <v>0</v>
      </c>
      <c r="H369" s="71">
        <f t="shared" si="13"/>
        <v>0</v>
      </c>
    </row>
    <row r="370" spans="1:8" x14ac:dyDescent="0.3">
      <c r="A370" s="67"/>
      <c r="B370" s="68"/>
      <c r="C370" s="69"/>
      <c r="D370" s="67"/>
      <c r="E370" s="67"/>
      <c r="F370" s="113"/>
      <c r="G370" s="71">
        <f t="shared" si="12"/>
        <v>0</v>
      </c>
      <c r="H370" s="71">
        <f t="shared" si="13"/>
        <v>0</v>
      </c>
    </row>
    <row r="371" spans="1:8" x14ac:dyDescent="0.3">
      <c r="A371" s="67"/>
      <c r="B371" s="68"/>
      <c r="C371" s="69"/>
      <c r="D371" s="67"/>
      <c r="E371" s="67"/>
      <c r="F371" s="113"/>
      <c r="G371" s="71">
        <f t="shared" si="12"/>
        <v>0</v>
      </c>
      <c r="H371" s="71">
        <f t="shared" si="13"/>
        <v>0</v>
      </c>
    </row>
    <row r="372" spans="1:8" x14ac:dyDescent="0.3">
      <c r="A372" s="67"/>
      <c r="B372" s="68"/>
      <c r="C372" s="69"/>
      <c r="D372" s="67"/>
      <c r="E372" s="67"/>
      <c r="F372" s="113"/>
      <c r="G372" s="71">
        <f t="shared" si="12"/>
        <v>0</v>
      </c>
      <c r="H372" s="71">
        <f t="shared" si="13"/>
        <v>0</v>
      </c>
    </row>
    <row r="373" spans="1:8" x14ac:dyDescent="0.3">
      <c r="A373" s="67"/>
      <c r="B373" s="68"/>
      <c r="C373" s="69"/>
      <c r="D373" s="67"/>
      <c r="E373" s="67"/>
      <c r="F373" s="113"/>
      <c r="G373" s="71">
        <f t="shared" si="12"/>
        <v>0</v>
      </c>
      <c r="H373" s="71">
        <f t="shared" si="13"/>
        <v>0</v>
      </c>
    </row>
    <row r="374" spans="1:8" x14ac:dyDescent="0.3">
      <c r="A374" s="67"/>
      <c r="B374" s="68"/>
      <c r="C374" s="69"/>
      <c r="D374" s="67"/>
      <c r="E374" s="67"/>
      <c r="F374" s="113"/>
      <c r="G374" s="71">
        <f t="shared" si="12"/>
        <v>0</v>
      </c>
      <c r="H374" s="71">
        <f t="shared" si="13"/>
        <v>0</v>
      </c>
    </row>
    <row r="375" spans="1:8" x14ac:dyDescent="0.3">
      <c r="A375" s="67"/>
      <c r="B375" s="68"/>
      <c r="C375" s="69"/>
      <c r="D375" s="67"/>
      <c r="E375" s="67"/>
      <c r="F375" s="113"/>
      <c r="G375" s="71">
        <f t="shared" si="12"/>
        <v>0</v>
      </c>
      <c r="H375" s="71">
        <f t="shared" si="13"/>
        <v>0</v>
      </c>
    </row>
    <row r="376" spans="1:8" x14ac:dyDescent="0.3">
      <c r="A376" s="67"/>
      <c r="B376" s="68"/>
      <c r="C376" s="69"/>
      <c r="D376" s="67"/>
      <c r="E376" s="67"/>
      <c r="F376" s="113"/>
      <c r="G376" s="71">
        <f t="shared" si="12"/>
        <v>0</v>
      </c>
      <c r="H376" s="71">
        <f t="shared" si="13"/>
        <v>0</v>
      </c>
    </row>
    <row r="377" spans="1:8" x14ac:dyDescent="0.3">
      <c r="A377" s="67"/>
      <c r="B377" s="68"/>
      <c r="C377" s="69"/>
      <c r="D377" s="67"/>
      <c r="E377" s="67"/>
      <c r="F377" s="113"/>
      <c r="G377" s="71">
        <f t="shared" si="12"/>
        <v>0</v>
      </c>
      <c r="H377" s="71">
        <f t="shared" si="13"/>
        <v>0</v>
      </c>
    </row>
    <row r="378" spans="1:8" x14ac:dyDescent="0.3">
      <c r="A378" s="67"/>
      <c r="B378" s="68"/>
      <c r="C378" s="69"/>
      <c r="D378" s="67"/>
      <c r="E378" s="67"/>
      <c r="F378" s="113"/>
      <c r="G378" s="71">
        <f t="shared" si="12"/>
        <v>0</v>
      </c>
      <c r="H378" s="71">
        <f t="shared" si="13"/>
        <v>0</v>
      </c>
    </row>
    <row r="379" spans="1:8" x14ac:dyDescent="0.3">
      <c r="A379" s="67"/>
      <c r="B379" s="68"/>
      <c r="C379" s="69"/>
      <c r="D379" s="67"/>
      <c r="E379" s="67"/>
      <c r="F379" s="113"/>
      <c r="G379" s="71">
        <f t="shared" si="12"/>
        <v>0</v>
      </c>
      <c r="H379" s="71">
        <f t="shared" si="13"/>
        <v>0</v>
      </c>
    </row>
    <row r="380" spans="1:8" x14ac:dyDescent="0.3">
      <c r="A380" s="67"/>
      <c r="B380" s="68"/>
      <c r="C380" s="69"/>
      <c r="D380" s="67"/>
      <c r="E380" s="67"/>
      <c r="F380" s="113"/>
      <c r="G380" s="71">
        <f t="shared" si="12"/>
        <v>0</v>
      </c>
      <c r="H380" s="71">
        <f t="shared" si="13"/>
        <v>0</v>
      </c>
    </row>
    <row r="381" spans="1:8" x14ac:dyDescent="0.3">
      <c r="A381" s="67"/>
      <c r="B381" s="68"/>
      <c r="C381" s="69"/>
      <c r="D381" s="67"/>
      <c r="E381" s="67"/>
      <c r="F381" s="113"/>
      <c r="G381" s="71">
        <f t="shared" si="12"/>
        <v>0</v>
      </c>
      <c r="H381" s="71">
        <f t="shared" si="13"/>
        <v>0</v>
      </c>
    </row>
    <row r="382" spans="1:8" x14ac:dyDescent="0.3">
      <c r="A382" s="67"/>
      <c r="B382" s="68"/>
      <c r="C382" s="69"/>
      <c r="D382" s="67"/>
      <c r="E382" s="67"/>
      <c r="F382" s="113"/>
      <c r="G382" s="71">
        <f t="shared" si="12"/>
        <v>0</v>
      </c>
      <c r="H382" s="71">
        <f t="shared" si="13"/>
        <v>0</v>
      </c>
    </row>
    <row r="383" spans="1:8" x14ac:dyDescent="0.3">
      <c r="A383" s="67"/>
      <c r="B383" s="68"/>
      <c r="C383" s="69"/>
      <c r="D383" s="67"/>
      <c r="E383" s="67"/>
      <c r="F383" s="113"/>
      <c r="G383" s="71">
        <f t="shared" si="12"/>
        <v>0</v>
      </c>
      <c r="H383" s="71">
        <f t="shared" si="13"/>
        <v>0</v>
      </c>
    </row>
    <row r="384" spans="1:8" x14ac:dyDescent="0.3">
      <c r="A384" s="67"/>
      <c r="B384" s="68"/>
      <c r="C384" s="69"/>
      <c r="D384" s="67"/>
      <c r="E384" s="67"/>
      <c r="F384" s="113"/>
      <c r="G384" s="71">
        <f t="shared" si="12"/>
        <v>0</v>
      </c>
      <c r="H384" s="71">
        <f t="shared" si="13"/>
        <v>0</v>
      </c>
    </row>
    <row r="385" spans="1:8" x14ac:dyDescent="0.3">
      <c r="A385" s="67"/>
      <c r="B385" s="68"/>
      <c r="C385" s="69"/>
      <c r="D385" s="67"/>
      <c r="E385" s="67"/>
      <c r="F385" s="113"/>
      <c r="G385" s="71">
        <f t="shared" si="12"/>
        <v>0</v>
      </c>
      <c r="H385" s="71">
        <f t="shared" si="13"/>
        <v>0</v>
      </c>
    </row>
    <row r="386" spans="1:8" x14ac:dyDescent="0.3">
      <c r="A386" s="67"/>
      <c r="B386" s="68"/>
      <c r="C386" s="69"/>
      <c r="D386" s="67"/>
      <c r="E386" s="67"/>
      <c r="F386" s="113"/>
      <c r="G386" s="71">
        <f t="shared" si="12"/>
        <v>0</v>
      </c>
      <c r="H386" s="71">
        <f t="shared" si="13"/>
        <v>0</v>
      </c>
    </row>
    <row r="387" spans="1:8" x14ac:dyDescent="0.3">
      <c r="A387" s="67"/>
      <c r="B387" s="68"/>
      <c r="C387" s="69"/>
      <c r="D387" s="67"/>
      <c r="E387" s="67"/>
      <c r="F387" s="113"/>
      <c r="G387" s="71">
        <f t="shared" si="12"/>
        <v>0</v>
      </c>
      <c r="H387" s="71">
        <f t="shared" si="13"/>
        <v>0</v>
      </c>
    </row>
    <row r="388" spans="1:8" x14ac:dyDescent="0.3">
      <c r="A388" s="67"/>
      <c r="B388" s="68"/>
      <c r="C388" s="69"/>
      <c r="D388" s="67"/>
      <c r="E388" s="67"/>
      <c r="F388" s="113"/>
      <c r="G388" s="71">
        <f t="shared" si="12"/>
        <v>0</v>
      </c>
      <c r="H388" s="71">
        <f t="shared" si="13"/>
        <v>0</v>
      </c>
    </row>
    <row r="389" spans="1:8" x14ac:dyDescent="0.3">
      <c r="A389" s="67"/>
      <c r="B389" s="68"/>
      <c r="C389" s="69"/>
      <c r="D389" s="67"/>
      <c r="E389" s="67"/>
      <c r="F389" s="113"/>
      <c r="G389" s="71">
        <f t="shared" si="12"/>
        <v>0</v>
      </c>
      <c r="H389" s="71">
        <f t="shared" si="13"/>
        <v>0</v>
      </c>
    </row>
    <row r="390" spans="1:8" x14ac:dyDescent="0.3">
      <c r="A390" s="67"/>
      <c r="B390" s="68"/>
      <c r="C390" s="69"/>
      <c r="D390" s="67"/>
      <c r="E390" s="67"/>
      <c r="F390" s="113"/>
      <c r="G390" s="71">
        <f t="shared" si="12"/>
        <v>0</v>
      </c>
      <c r="H390" s="71">
        <f t="shared" si="13"/>
        <v>0</v>
      </c>
    </row>
    <row r="391" spans="1:8" x14ac:dyDescent="0.3">
      <c r="A391" s="67"/>
      <c r="B391" s="68"/>
      <c r="C391" s="69"/>
      <c r="D391" s="67"/>
      <c r="E391" s="67"/>
      <c r="F391" s="113"/>
      <c r="G391" s="71">
        <f t="shared" si="12"/>
        <v>0</v>
      </c>
      <c r="H391" s="71">
        <f t="shared" si="13"/>
        <v>0</v>
      </c>
    </row>
    <row r="392" spans="1:8" x14ac:dyDescent="0.3">
      <c r="A392" s="67"/>
      <c r="B392" s="68"/>
      <c r="C392" s="69"/>
      <c r="D392" s="67"/>
      <c r="E392" s="67"/>
      <c r="F392" s="113"/>
      <c r="G392" s="71">
        <f t="shared" ref="G392:G455" si="14">IF(F392&gt;=500000,1,0)</f>
        <v>0</v>
      </c>
      <c r="H392" s="71">
        <f t="shared" ref="H392:H455" si="15">IF(G392=1,A392,0)</f>
        <v>0</v>
      </c>
    </row>
    <row r="393" spans="1:8" x14ac:dyDescent="0.3">
      <c r="A393" s="67"/>
      <c r="B393" s="68"/>
      <c r="C393" s="69"/>
      <c r="D393" s="67"/>
      <c r="E393" s="67"/>
      <c r="F393" s="113"/>
      <c r="G393" s="71">
        <f t="shared" si="14"/>
        <v>0</v>
      </c>
      <c r="H393" s="71">
        <f t="shared" si="15"/>
        <v>0</v>
      </c>
    </row>
    <row r="394" spans="1:8" x14ac:dyDescent="0.3">
      <c r="A394" s="67"/>
      <c r="B394" s="68"/>
      <c r="C394" s="69"/>
      <c r="D394" s="67"/>
      <c r="E394" s="67"/>
      <c r="F394" s="113"/>
      <c r="G394" s="71">
        <f t="shared" si="14"/>
        <v>0</v>
      </c>
      <c r="H394" s="71">
        <f t="shared" si="15"/>
        <v>0</v>
      </c>
    </row>
    <row r="395" spans="1:8" x14ac:dyDescent="0.3">
      <c r="A395" s="67"/>
      <c r="B395" s="68"/>
      <c r="C395" s="69"/>
      <c r="D395" s="67"/>
      <c r="E395" s="67"/>
      <c r="F395" s="113"/>
      <c r="G395" s="71">
        <f t="shared" si="14"/>
        <v>0</v>
      </c>
      <c r="H395" s="71">
        <f t="shared" si="15"/>
        <v>0</v>
      </c>
    </row>
    <row r="396" spans="1:8" x14ac:dyDescent="0.3">
      <c r="A396" s="67"/>
      <c r="B396" s="68"/>
      <c r="C396" s="69"/>
      <c r="D396" s="67"/>
      <c r="E396" s="67"/>
      <c r="F396" s="113"/>
      <c r="G396" s="71">
        <f t="shared" si="14"/>
        <v>0</v>
      </c>
      <c r="H396" s="71">
        <f t="shared" si="15"/>
        <v>0</v>
      </c>
    </row>
    <row r="397" spans="1:8" x14ac:dyDescent="0.3">
      <c r="A397" s="67"/>
      <c r="B397" s="68"/>
      <c r="C397" s="69"/>
      <c r="D397" s="67"/>
      <c r="E397" s="67"/>
      <c r="F397" s="113"/>
      <c r="G397" s="71">
        <f t="shared" si="14"/>
        <v>0</v>
      </c>
      <c r="H397" s="71">
        <f t="shared" si="15"/>
        <v>0</v>
      </c>
    </row>
    <row r="398" spans="1:8" x14ac:dyDescent="0.3">
      <c r="A398" s="67"/>
      <c r="B398" s="68"/>
      <c r="C398" s="69"/>
      <c r="D398" s="67"/>
      <c r="E398" s="67"/>
      <c r="F398" s="113"/>
      <c r="G398" s="71">
        <f t="shared" si="14"/>
        <v>0</v>
      </c>
      <c r="H398" s="71">
        <f t="shared" si="15"/>
        <v>0</v>
      </c>
    </row>
    <row r="399" spans="1:8" x14ac:dyDescent="0.3">
      <c r="A399" s="67"/>
      <c r="B399" s="68"/>
      <c r="C399" s="69"/>
      <c r="D399" s="67"/>
      <c r="E399" s="67"/>
      <c r="F399" s="113"/>
      <c r="G399" s="71">
        <f t="shared" si="14"/>
        <v>0</v>
      </c>
      <c r="H399" s="71">
        <f t="shared" si="15"/>
        <v>0</v>
      </c>
    </row>
    <row r="400" spans="1:8" x14ac:dyDescent="0.3">
      <c r="A400" s="67"/>
      <c r="B400" s="68"/>
      <c r="C400" s="69"/>
      <c r="D400" s="67"/>
      <c r="E400" s="67"/>
      <c r="F400" s="113"/>
      <c r="G400" s="71">
        <f t="shared" si="14"/>
        <v>0</v>
      </c>
      <c r="H400" s="71">
        <f t="shared" si="15"/>
        <v>0</v>
      </c>
    </row>
    <row r="401" spans="1:8" x14ac:dyDescent="0.3">
      <c r="A401" s="67"/>
      <c r="B401" s="68"/>
      <c r="C401" s="69"/>
      <c r="D401" s="67"/>
      <c r="E401" s="67"/>
      <c r="F401" s="113"/>
      <c r="G401" s="71">
        <f t="shared" si="14"/>
        <v>0</v>
      </c>
      <c r="H401" s="71">
        <f t="shared" si="15"/>
        <v>0</v>
      </c>
    </row>
    <row r="402" spans="1:8" x14ac:dyDescent="0.3">
      <c r="A402" s="67"/>
      <c r="B402" s="68"/>
      <c r="C402" s="69"/>
      <c r="D402" s="67"/>
      <c r="E402" s="67"/>
      <c r="F402" s="113"/>
      <c r="G402" s="71">
        <f t="shared" si="14"/>
        <v>0</v>
      </c>
      <c r="H402" s="71">
        <f t="shared" si="15"/>
        <v>0</v>
      </c>
    </row>
    <row r="403" spans="1:8" x14ac:dyDescent="0.3">
      <c r="A403" s="67"/>
      <c r="B403" s="68"/>
      <c r="C403" s="69"/>
      <c r="D403" s="67"/>
      <c r="E403" s="67"/>
      <c r="F403" s="113"/>
      <c r="G403" s="71">
        <f t="shared" si="14"/>
        <v>0</v>
      </c>
      <c r="H403" s="71">
        <f t="shared" si="15"/>
        <v>0</v>
      </c>
    </row>
    <row r="404" spans="1:8" x14ac:dyDescent="0.3">
      <c r="A404" s="67"/>
      <c r="B404" s="68"/>
      <c r="C404" s="69"/>
      <c r="D404" s="67"/>
      <c r="E404" s="67"/>
      <c r="F404" s="113"/>
      <c r="G404" s="71">
        <f t="shared" si="14"/>
        <v>0</v>
      </c>
      <c r="H404" s="71">
        <f t="shared" si="15"/>
        <v>0</v>
      </c>
    </row>
    <row r="405" spans="1:8" x14ac:dyDescent="0.3">
      <c r="A405" s="67"/>
      <c r="B405" s="68"/>
      <c r="C405" s="69"/>
      <c r="D405" s="67"/>
      <c r="E405" s="67"/>
      <c r="F405" s="113"/>
      <c r="G405" s="71">
        <f t="shared" si="14"/>
        <v>0</v>
      </c>
      <c r="H405" s="71">
        <f t="shared" si="15"/>
        <v>0</v>
      </c>
    </row>
    <row r="406" spans="1:8" x14ac:dyDescent="0.3">
      <c r="A406" s="67"/>
      <c r="B406" s="68"/>
      <c r="C406" s="69"/>
      <c r="D406" s="67"/>
      <c r="E406" s="67"/>
      <c r="F406" s="113"/>
      <c r="G406" s="71">
        <f t="shared" si="14"/>
        <v>0</v>
      </c>
      <c r="H406" s="71">
        <f t="shared" si="15"/>
        <v>0</v>
      </c>
    </row>
    <row r="407" spans="1:8" x14ac:dyDescent="0.3">
      <c r="A407" s="67"/>
      <c r="B407" s="68"/>
      <c r="C407" s="69"/>
      <c r="D407" s="67"/>
      <c r="E407" s="67"/>
      <c r="F407" s="113"/>
      <c r="G407" s="71">
        <f t="shared" si="14"/>
        <v>0</v>
      </c>
      <c r="H407" s="71">
        <f t="shared" si="15"/>
        <v>0</v>
      </c>
    </row>
    <row r="408" spans="1:8" x14ac:dyDescent="0.3">
      <c r="A408" s="67"/>
      <c r="B408" s="68"/>
      <c r="C408" s="69"/>
      <c r="D408" s="67"/>
      <c r="E408" s="67"/>
      <c r="F408" s="113"/>
      <c r="G408" s="71">
        <f t="shared" si="14"/>
        <v>0</v>
      </c>
      <c r="H408" s="71">
        <f t="shared" si="15"/>
        <v>0</v>
      </c>
    </row>
    <row r="409" spans="1:8" x14ac:dyDescent="0.3">
      <c r="A409" s="67"/>
      <c r="B409" s="68"/>
      <c r="C409" s="69"/>
      <c r="D409" s="67"/>
      <c r="E409" s="67"/>
      <c r="F409" s="113"/>
      <c r="G409" s="71">
        <f t="shared" si="14"/>
        <v>0</v>
      </c>
      <c r="H409" s="71">
        <f t="shared" si="15"/>
        <v>0</v>
      </c>
    </row>
    <row r="410" spans="1:8" x14ac:dyDescent="0.3">
      <c r="A410" s="67"/>
      <c r="B410" s="68"/>
      <c r="C410" s="69"/>
      <c r="D410" s="67"/>
      <c r="E410" s="67"/>
      <c r="F410" s="113"/>
      <c r="G410" s="71">
        <f t="shared" si="14"/>
        <v>0</v>
      </c>
      <c r="H410" s="71">
        <f t="shared" si="15"/>
        <v>0</v>
      </c>
    </row>
    <row r="411" spans="1:8" x14ac:dyDescent="0.3">
      <c r="A411" s="67"/>
      <c r="B411" s="68"/>
      <c r="C411" s="69"/>
      <c r="D411" s="67"/>
      <c r="E411" s="67"/>
      <c r="F411" s="113"/>
      <c r="G411" s="71">
        <f t="shared" si="14"/>
        <v>0</v>
      </c>
      <c r="H411" s="71">
        <f t="shared" si="15"/>
        <v>0</v>
      </c>
    </row>
    <row r="412" spans="1:8" x14ac:dyDescent="0.3">
      <c r="A412" s="67"/>
      <c r="B412" s="68"/>
      <c r="C412" s="69"/>
      <c r="D412" s="67"/>
      <c r="E412" s="67"/>
      <c r="F412" s="113"/>
      <c r="G412" s="71">
        <f t="shared" si="14"/>
        <v>0</v>
      </c>
      <c r="H412" s="71">
        <f t="shared" si="15"/>
        <v>0</v>
      </c>
    </row>
    <row r="413" spans="1:8" x14ac:dyDescent="0.3">
      <c r="A413" s="67"/>
      <c r="B413" s="68"/>
      <c r="C413" s="69"/>
      <c r="D413" s="67"/>
      <c r="E413" s="67"/>
      <c r="F413" s="113"/>
      <c r="G413" s="71">
        <f t="shared" si="14"/>
        <v>0</v>
      </c>
      <c r="H413" s="71">
        <f t="shared" si="15"/>
        <v>0</v>
      </c>
    </row>
    <row r="414" spans="1:8" x14ac:dyDescent="0.3">
      <c r="A414" s="67"/>
      <c r="B414" s="68"/>
      <c r="C414" s="69"/>
      <c r="D414" s="67"/>
      <c r="E414" s="67"/>
      <c r="F414" s="113"/>
      <c r="G414" s="71">
        <f t="shared" si="14"/>
        <v>0</v>
      </c>
      <c r="H414" s="71">
        <f t="shared" si="15"/>
        <v>0</v>
      </c>
    </row>
    <row r="415" spans="1:8" x14ac:dyDescent="0.3">
      <c r="A415" s="67"/>
      <c r="B415" s="68"/>
      <c r="C415" s="69"/>
      <c r="D415" s="67"/>
      <c r="E415" s="67"/>
      <c r="F415" s="113"/>
      <c r="G415" s="71">
        <f t="shared" si="14"/>
        <v>0</v>
      </c>
      <c r="H415" s="71">
        <f t="shared" si="15"/>
        <v>0</v>
      </c>
    </row>
    <row r="416" spans="1:8" x14ac:dyDescent="0.3">
      <c r="A416" s="67"/>
      <c r="B416" s="68"/>
      <c r="C416" s="69"/>
      <c r="D416" s="67"/>
      <c r="E416" s="67"/>
      <c r="F416" s="113"/>
      <c r="G416" s="71">
        <f t="shared" si="14"/>
        <v>0</v>
      </c>
      <c r="H416" s="71">
        <f t="shared" si="15"/>
        <v>0</v>
      </c>
    </row>
    <row r="417" spans="1:8" x14ac:dyDescent="0.3">
      <c r="A417" s="67"/>
      <c r="B417" s="68"/>
      <c r="C417" s="69"/>
      <c r="D417" s="67"/>
      <c r="E417" s="67"/>
      <c r="F417" s="113"/>
      <c r="G417" s="71">
        <f t="shared" si="14"/>
        <v>0</v>
      </c>
      <c r="H417" s="71">
        <f t="shared" si="15"/>
        <v>0</v>
      </c>
    </row>
    <row r="418" spans="1:8" x14ac:dyDescent="0.3">
      <c r="A418" s="67"/>
      <c r="B418" s="68"/>
      <c r="C418" s="69"/>
      <c r="D418" s="67"/>
      <c r="E418" s="67"/>
      <c r="F418" s="113"/>
      <c r="G418" s="71">
        <f t="shared" si="14"/>
        <v>0</v>
      </c>
      <c r="H418" s="71">
        <f t="shared" si="15"/>
        <v>0</v>
      </c>
    </row>
    <row r="419" spans="1:8" x14ac:dyDescent="0.3">
      <c r="A419" s="67"/>
      <c r="B419" s="68"/>
      <c r="C419" s="69"/>
      <c r="D419" s="67"/>
      <c r="E419" s="67"/>
      <c r="F419" s="113"/>
      <c r="G419" s="71">
        <f t="shared" si="14"/>
        <v>0</v>
      </c>
      <c r="H419" s="71">
        <f t="shared" si="15"/>
        <v>0</v>
      </c>
    </row>
    <row r="420" spans="1:8" x14ac:dyDescent="0.3">
      <c r="A420" s="67"/>
      <c r="B420" s="68"/>
      <c r="C420" s="69"/>
      <c r="D420" s="67"/>
      <c r="E420" s="67"/>
      <c r="F420" s="113"/>
      <c r="G420" s="71">
        <f t="shared" si="14"/>
        <v>0</v>
      </c>
      <c r="H420" s="71">
        <f t="shared" si="15"/>
        <v>0</v>
      </c>
    </row>
    <row r="421" spans="1:8" x14ac:dyDescent="0.3">
      <c r="A421" s="67"/>
      <c r="B421" s="68"/>
      <c r="C421" s="69"/>
      <c r="D421" s="67"/>
      <c r="E421" s="67"/>
      <c r="F421" s="113"/>
      <c r="G421" s="71">
        <f t="shared" si="14"/>
        <v>0</v>
      </c>
      <c r="H421" s="71">
        <f t="shared" si="15"/>
        <v>0</v>
      </c>
    </row>
    <row r="422" spans="1:8" x14ac:dyDescent="0.3">
      <c r="A422" s="67"/>
      <c r="B422" s="68"/>
      <c r="C422" s="69"/>
      <c r="D422" s="67"/>
      <c r="E422" s="67"/>
      <c r="F422" s="113"/>
      <c r="G422" s="71">
        <f t="shared" si="14"/>
        <v>0</v>
      </c>
      <c r="H422" s="71">
        <f t="shared" si="15"/>
        <v>0</v>
      </c>
    </row>
    <row r="423" spans="1:8" x14ac:dyDescent="0.3">
      <c r="A423" s="67"/>
      <c r="B423" s="68"/>
      <c r="C423" s="69"/>
      <c r="D423" s="67"/>
      <c r="E423" s="67"/>
      <c r="F423" s="113"/>
      <c r="G423" s="71">
        <f t="shared" si="14"/>
        <v>0</v>
      </c>
      <c r="H423" s="71">
        <f t="shared" si="15"/>
        <v>0</v>
      </c>
    </row>
    <row r="424" spans="1:8" x14ac:dyDescent="0.3">
      <c r="A424" s="67"/>
      <c r="B424" s="68"/>
      <c r="C424" s="69"/>
      <c r="D424" s="67"/>
      <c r="E424" s="67"/>
      <c r="F424" s="113"/>
      <c r="G424" s="71">
        <f t="shared" si="14"/>
        <v>0</v>
      </c>
      <c r="H424" s="71">
        <f t="shared" si="15"/>
        <v>0</v>
      </c>
    </row>
    <row r="425" spans="1:8" x14ac:dyDescent="0.3">
      <c r="A425" s="67"/>
      <c r="B425" s="68"/>
      <c r="C425" s="69"/>
      <c r="D425" s="67"/>
      <c r="E425" s="67"/>
      <c r="F425" s="113"/>
      <c r="G425" s="71">
        <f t="shared" si="14"/>
        <v>0</v>
      </c>
      <c r="H425" s="71">
        <f t="shared" si="15"/>
        <v>0</v>
      </c>
    </row>
    <row r="426" spans="1:8" x14ac:dyDescent="0.3">
      <c r="A426" s="67"/>
      <c r="B426" s="68"/>
      <c r="C426" s="69"/>
      <c r="D426" s="67"/>
      <c r="E426" s="67"/>
      <c r="F426" s="113"/>
      <c r="G426" s="71">
        <f t="shared" si="14"/>
        <v>0</v>
      </c>
      <c r="H426" s="71">
        <f t="shared" si="15"/>
        <v>0</v>
      </c>
    </row>
    <row r="427" spans="1:8" x14ac:dyDescent="0.3">
      <c r="A427" s="67"/>
      <c r="B427" s="68"/>
      <c r="C427" s="69"/>
      <c r="D427" s="67"/>
      <c r="E427" s="67"/>
      <c r="F427" s="113"/>
      <c r="G427" s="71">
        <f t="shared" si="14"/>
        <v>0</v>
      </c>
      <c r="H427" s="71">
        <f t="shared" si="15"/>
        <v>0</v>
      </c>
    </row>
    <row r="428" spans="1:8" x14ac:dyDescent="0.3">
      <c r="A428" s="67"/>
      <c r="B428" s="68"/>
      <c r="C428" s="69"/>
      <c r="D428" s="67"/>
      <c r="E428" s="67"/>
      <c r="F428" s="113"/>
      <c r="G428" s="71">
        <f t="shared" si="14"/>
        <v>0</v>
      </c>
      <c r="H428" s="71">
        <f t="shared" si="15"/>
        <v>0</v>
      </c>
    </row>
    <row r="429" spans="1:8" x14ac:dyDescent="0.3">
      <c r="A429" s="67"/>
      <c r="B429" s="68"/>
      <c r="C429" s="69"/>
      <c r="D429" s="67"/>
      <c r="E429" s="67"/>
      <c r="F429" s="113"/>
      <c r="G429" s="71">
        <f t="shared" si="14"/>
        <v>0</v>
      </c>
      <c r="H429" s="71">
        <f t="shared" si="15"/>
        <v>0</v>
      </c>
    </row>
    <row r="430" spans="1:8" x14ac:dyDescent="0.3">
      <c r="A430" s="67"/>
      <c r="B430" s="68"/>
      <c r="C430" s="69"/>
      <c r="D430" s="67"/>
      <c r="E430" s="67"/>
      <c r="F430" s="113"/>
      <c r="G430" s="71">
        <f t="shared" si="14"/>
        <v>0</v>
      </c>
      <c r="H430" s="71">
        <f t="shared" si="15"/>
        <v>0</v>
      </c>
    </row>
    <row r="431" spans="1:8" x14ac:dyDescent="0.3">
      <c r="A431" s="67"/>
      <c r="B431" s="68"/>
      <c r="C431" s="69"/>
      <c r="D431" s="67"/>
      <c r="E431" s="67"/>
      <c r="F431" s="113"/>
      <c r="G431" s="71">
        <f t="shared" si="14"/>
        <v>0</v>
      </c>
      <c r="H431" s="71">
        <f t="shared" si="15"/>
        <v>0</v>
      </c>
    </row>
    <row r="432" spans="1:8" x14ac:dyDescent="0.3">
      <c r="A432" s="67"/>
      <c r="B432" s="68"/>
      <c r="C432" s="69"/>
      <c r="D432" s="67"/>
      <c r="E432" s="67"/>
      <c r="F432" s="113"/>
      <c r="G432" s="71">
        <f t="shared" si="14"/>
        <v>0</v>
      </c>
      <c r="H432" s="71">
        <f t="shared" si="15"/>
        <v>0</v>
      </c>
    </row>
    <row r="433" spans="1:8" x14ac:dyDescent="0.3">
      <c r="A433" s="67"/>
      <c r="B433" s="68"/>
      <c r="C433" s="69"/>
      <c r="D433" s="67"/>
      <c r="E433" s="67"/>
      <c r="F433" s="113"/>
      <c r="G433" s="71">
        <f t="shared" si="14"/>
        <v>0</v>
      </c>
      <c r="H433" s="71">
        <f t="shared" si="15"/>
        <v>0</v>
      </c>
    </row>
    <row r="434" spans="1:8" x14ac:dyDescent="0.3">
      <c r="A434" s="67"/>
      <c r="B434" s="68"/>
      <c r="C434" s="69"/>
      <c r="D434" s="67"/>
      <c r="E434" s="67"/>
      <c r="F434" s="113"/>
      <c r="G434" s="71">
        <f t="shared" si="14"/>
        <v>0</v>
      </c>
      <c r="H434" s="71">
        <f t="shared" si="15"/>
        <v>0</v>
      </c>
    </row>
    <row r="435" spans="1:8" x14ac:dyDescent="0.3">
      <c r="A435" s="67"/>
      <c r="B435" s="68"/>
      <c r="C435" s="69"/>
      <c r="D435" s="67"/>
      <c r="E435" s="67"/>
      <c r="F435" s="113"/>
      <c r="G435" s="71">
        <f t="shared" si="14"/>
        <v>0</v>
      </c>
      <c r="H435" s="71">
        <f t="shared" si="15"/>
        <v>0</v>
      </c>
    </row>
    <row r="436" spans="1:8" x14ac:dyDescent="0.3">
      <c r="A436" s="67"/>
      <c r="B436" s="68"/>
      <c r="C436" s="69"/>
      <c r="D436" s="67"/>
      <c r="E436" s="67"/>
      <c r="F436" s="113"/>
      <c r="G436" s="71">
        <f t="shared" si="14"/>
        <v>0</v>
      </c>
      <c r="H436" s="71">
        <f t="shared" si="15"/>
        <v>0</v>
      </c>
    </row>
    <row r="437" spans="1:8" x14ac:dyDescent="0.3">
      <c r="A437" s="67"/>
      <c r="B437" s="68"/>
      <c r="C437" s="69"/>
      <c r="D437" s="67"/>
      <c r="E437" s="67"/>
      <c r="F437" s="113"/>
      <c r="G437" s="71">
        <f t="shared" si="14"/>
        <v>0</v>
      </c>
      <c r="H437" s="71">
        <f t="shared" si="15"/>
        <v>0</v>
      </c>
    </row>
    <row r="438" spans="1:8" x14ac:dyDescent="0.3">
      <c r="A438" s="67"/>
      <c r="B438" s="68"/>
      <c r="C438" s="69"/>
      <c r="D438" s="67"/>
      <c r="E438" s="67"/>
      <c r="F438" s="113"/>
      <c r="G438" s="71">
        <f t="shared" si="14"/>
        <v>0</v>
      </c>
      <c r="H438" s="71">
        <f t="shared" si="15"/>
        <v>0</v>
      </c>
    </row>
    <row r="439" spans="1:8" x14ac:dyDescent="0.3">
      <c r="A439" s="67"/>
      <c r="B439" s="68"/>
      <c r="C439" s="69"/>
      <c r="D439" s="67"/>
      <c r="E439" s="67"/>
      <c r="F439" s="113"/>
      <c r="G439" s="71">
        <f t="shared" si="14"/>
        <v>0</v>
      </c>
      <c r="H439" s="71">
        <f t="shared" si="15"/>
        <v>0</v>
      </c>
    </row>
    <row r="440" spans="1:8" x14ac:dyDescent="0.3">
      <c r="A440" s="67"/>
      <c r="B440" s="68"/>
      <c r="C440" s="69"/>
      <c r="D440" s="67"/>
      <c r="E440" s="67"/>
      <c r="F440" s="113"/>
      <c r="G440" s="71">
        <f t="shared" si="14"/>
        <v>0</v>
      </c>
      <c r="H440" s="71">
        <f t="shared" si="15"/>
        <v>0</v>
      </c>
    </row>
    <row r="441" spans="1:8" x14ac:dyDescent="0.3">
      <c r="A441" s="67"/>
      <c r="B441" s="68"/>
      <c r="C441" s="69"/>
      <c r="D441" s="67"/>
      <c r="E441" s="67"/>
      <c r="F441" s="113"/>
      <c r="G441" s="71">
        <f t="shared" si="14"/>
        <v>0</v>
      </c>
      <c r="H441" s="71">
        <f t="shared" si="15"/>
        <v>0</v>
      </c>
    </row>
    <row r="442" spans="1:8" x14ac:dyDescent="0.3">
      <c r="A442" s="67"/>
      <c r="B442" s="68"/>
      <c r="C442" s="69"/>
      <c r="D442" s="67"/>
      <c r="E442" s="67"/>
      <c r="F442" s="113"/>
      <c r="G442" s="71">
        <f t="shared" si="14"/>
        <v>0</v>
      </c>
      <c r="H442" s="71">
        <f t="shared" si="15"/>
        <v>0</v>
      </c>
    </row>
    <row r="443" spans="1:8" x14ac:dyDescent="0.3">
      <c r="A443" s="67"/>
      <c r="B443" s="68"/>
      <c r="C443" s="69"/>
      <c r="D443" s="67"/>
      <c r="E443" s="67"/>
      <c r="F443" s="113"/>
      <c r="G443" s="71">
        <f t="shared" si="14"/>
        <v>0</v>
      </c>
      <c r="H443" s="71">
        <f t="shared" si="15"/>
        <v>0</v>
      </c>
    </row>
    <row r="444" spans="1:8" x14ac:dyDescent="0.3">
      <c r="A444" s="67"/>
      <c r="B444" s="68"/>
      <c r="C444" s="69"/>
      <c r="D444" s="67"/>
      <c r="E444" s="67"/>
      <c r="F444" s="113"/>
      <c r="G444" s="71">
        <f t="shared" si="14"/>
        <v>0</v>
      </c>
      <c r="H444" s="71">
        <f t="shared" si="15"/>
        <v>0</v>
      </c>
    </row>
    <row r="445" spans="1:8" x14ac:dyDescent="0.3">
      <c r="A445" s="67"/>
      <c r="B445" s="68"/>
      <c r="C445" s="69"/>
      <c r="D445" s="67"/>
      <c r="E445" s="67"/>
      <c r="F445" s="113"/>
      <c r="G445" s="71">
        <f t="shared" si="14"/>
        <v>0</v>
      </c>
      <c r="H445" s="71">
        <f t="shared" si="15"/>
        <v>0</v>
      </c>
    </row>
    <row r="446" spans="1:8" x14ac:dyDescent="0.3">
      <c r="A446" s="67"/>
      <c r="B446" s="68"/>
      <c r="C446" s="69"/>
      <c r="D446" s="67"/>
      <c r="E446" s="67"/>
      <c r="F446" s="113"/>
      <c r="G446" s="71">
        <f t="shared" si="14"/>
        <v>0</v>
      </c>
      <c r="H446" s="71">
        <f t="shared" si="15"/>
        <v>0</v>
      </c>
    </row>
    <row r="447" spans="1:8" x14ac:dyDescent="0.3">
      <c r="A447" s="67"/>
      <c r="B447" s="68"/>
      <c r="C447" s="69"/>
      <c r="D447" s="67"/>
      <c r="E447" s="67"/>
      <c r="F447" s="113"/>
      <c r="G447" s="71">
        <f t="shared" si="14"/>
        <v>0</v>
      </c>
      <c r="H447" s="71">
        <f t="shared" si="15"/>
        <v>0</v>
      </c>
    </row>
    <row r="448" spans="1:8" x14ac:dyDescent="0.3">
      <c r="A448" s="67"/>
      <c r="B448" s="68"/>
      <c r="C448" s="69"/>
      <c r="D448" s="67"/>
      <c r="E448" s="67"/>
      <c r="F448" s="113"/>
      <c r="G448" s="71">
        <f t="shared" si="14"/>
        <v>0</v>
      </c>
      <c r="H448" s="71">
        <f t="shared" si="15"/>
        <v>0</v>
      </c>
    </row>
    <row r="449" spans="1:8" x14ac:dyDescent="0.3">
      <c r="A449" s="67"/>
      <c r="B449" s="68"/>
      <c r="C449" s="69"/>
      <c r="D449" s="67"/>
      <c r="E449" s="67"/>
      <c r="F449" s="113"/>
      <c r="G449" s="71">
        <f t="shared" si="14"/>
        <v>0</v>
      </c>
      <c r="H449" s="71">
        <f t="shared" si="15"/>
        <v>0</v>
      </c>
    </row>
    <row r="450" spans="1:8" x14ac:dyDescent="0.3">
      <c r="A450" s="67"/>
      <c r="B450" s="68"/>
      <c r="C450" s="69"/>
      <c r="D450" s="67"/>
      <c r="E450" s="67"/>
      <c r="F450" s="113"/>
      <c r="G450" s="71">
        <f t="shared" si="14"/>
        <v>0</v>
      </c>
      <c r="H450" s="71">
        <f t="shared" si="15"/>
        <v>0</v>
      </c>
    </row>
    <row r="451" spans="1:8" x14ac:dyDescent="0.3">
      <c r="A451" s="67"/>
      <c r="B451" s="68"/>
      <c r="C451" s="69"/>
      <c r="D451" s="67"/>
      <c r="E451" s="67"/>
      <c r="F451" s="113"/>
      <c r="G451" s="71">
        <f t="shared" si="14"/>
        <v>0</v>
      </c>
      <c r="H451" s="71">
        <f t="shared" si="15"/>
        <v>0</v>
      </c>
    </row>
    <row r="452" spans="1:8" x14ac:dyDescent="0.3">
      <c r="A452" s="67"/>
      <c r="B452" s="68"/>
      <c r="C452" s="69"/>
      <c r="D452" s="67"/>
      <c r="E452" s="67"/>
      <c r="F452" s="113"/>
      <c r="G452" s="71">
        <f t="shared" si="14"/>
        <v>0</v>
      </c>
      <c r="H452" s="71">
        <f t="shared" si="15"/>
        <v>0</v>
      </c>
    </row>
    <row r="453" spans="1:8" x14ac:dyDescent="0.3">
      <c r="A453" s="67"/>
      <c r="B453" s="68"/>
      <c r="C453" s="69"/>
      <c r="D453" s="67"/>
      <c r="E453" s="67"/>
      <c r="F453" s="113"/>
      <c r="G453" s="71">
        <f t="shared" si="14"/>
        <v>0</v>
      </c>
      <c r="H453" s="71">
        <f t="shared" si="15"/>
        <v>0</v>
      </c>
    </row>
    <row r="454" spans="1:8" x14ac:dyDescent="0.3">
      <c r="A454" s="67"/>
      <c r="B454" s="68"/>
      <c r="C454" s="69"/>
      <c r="D454" s="67"/>
      <c r="E454" s="67"/>
      <c r="F454" s="113"/>
      <c r="G454" s="71">
        <f t="shared" si="14"/>
        <v>0</v>
      </c>
      <c r="H454" s="71">
        <f t="shared" si="15"/>
        <v>0</v>
      </c>
    </row>
    <row r="455" spans="1:8" x14ac:dyDescent="0.3">
      <c r="A455" s="67"/>
      <c r="B455" s="68"/>
      <c r="C455" s="69"/>
      <c r="D455" s="67"/>
      <c r="E455" s="67"/>
      <c r="F455" s="113"/>
      <c r="G455" s="71">
        <f t="shared" si="14"/>
        <v>0</v>
      </c>
      <c r="H455" s="71">
        <f t="shared" si="15"/>
        <v>0</v>
      </c>
    </row>
    <row r="456" spans="1:8" x14ac:dyDescent="0.3">
      <c r="A456" s="67"/>
      <c r="B456" s="68"/>
      <c r="C456" s="69"/>
      <c r="D456" s="67"/>
      <c r="E456" s="67"/>
      <c r="F456" s="113"/>
      <c r="G456" s="71">
        <f t="shared" ref="G456:G491" si="16">IF(F456&gt;=500000,1,0)</f>
        <v>0</v>
      </c>
      <c r="H456" s="71">
        <f t="shared" ref="H456:H491" si="17">IF(G456=1,A456,0)</f>
        <v>0</v>
      </c>
    </row>
    <row r="457" spans="1:8" x14ac:dyDescent="0.3">
      <c r="A457" s="67"/>
      <c r="B457" s="68"/>
      <c r="C457" s="69"/>
      <c r="D457" s="67"/>
      <c r="E457" s="67"/>
      <c r="F457" s="113"/>
      <c r="G457" s="71">
        <f t="shared" si="16"/>
        <v>0</v>
      </c>
      <c r="H457" s="71">
        <f t="shared" si="17"/>
        <v>0</v>
      </c>
    </row>
    <row r="458" spans="1:8" x14ac:dyDescent="0.3">
      <c r="A458" s="67"/>
      <c r="B458" s="68"/>
      <c r="C458" s="69"/>
      <c r="D458" s="67"/>
      <c r="E458" s="67"/>
      <c r="F458" s="113"/>
      <c r="G458" s="71">
        <f t="shared" si="16"/>
        <v>0</v>
      </c>
      <c r="H458" s="71">
        <f t="shared" si="17"/>
        <v>0</v>
      </c>
    </row>
    <row r="459" spans="1:8" x14ac:dyDescent="0.3">
      <c r="A459" s="67"/>
      <c r="B459" s="68"/>
      <c r="C459" s="69"/>
      <c r="D459" s="67"/>
      <c r="E459" s="67"/>
      <c r="F459" s="113"/>
      <c r="G459" s="71">
        <f t="shared" si="16"/>
        <v>0</v>
      </c>
      <c r="H459" s="71">
        <f t="shared" si="17"/>
        <v>0</v>
      </c>
    </row>
    <row r="460" spans="1:8" x14ac:dyDescent="0.3">
      <c r="A460" s="67"/>
      <c r="B460" s="68"/>
      <c r="C460" s="69"/>
      <c r="D460" s="67"/>
      <c r="E460" s="67"/>
      <c r="F460" s="113"/>
      <c r="G460" s="71">
        <f t="shared" si="16"/>
        <v>0</v>
      </c>
      <c r="H460" s="71">
        <f t="shared" si="17"/>
        <v>0</v>
      </c>
    </row>
    <row r="461" spans="1:8" x14ac:dyDescent="0.3">
      <c r="A461" s="67"/>
      <c r="B461" s="68"/>
      <c r="C461" s="69"/>
      <c r="D461" s="67"/>
      <c r="E461" s="67"/>
      <c r="F461" s="113"/>
      <c r="G461" s="71">
        <f t="shared" si="16"/>
        <v>0</v>
      </c>
      <c r="H461" s="71">
        <f t="shared" si="17"/>
        <v>0</v>
      </c>
    </row>
    <row r="462" spans="1:8" x14ac:dyDescent="0.3">
      <c r="A462" s="67"/>
      <c r="B462" s="68"/>
      <c r="C462" s="69"/>
      <c r="D462" s="67"/>
      <c r="E462" s="67"/>
      <c r="F462" s="113"/>
      <c r="G462" s="71">
        <f t="shared" si="16"/>
        <v>0</v>
      </c>
      <c r="H462" s="71">
        <f t="shared" si="17"/>
        <v>0</v>
      </c>
    </row>
    <row r="463" spans="1:8" x14ac:dyDescent="0.3">
      <c r="A463" s="67"/>
      <c r="B463" s="68"/>
      <c r="C463" s="69"/>
      <c r="D463" s="67"/>
      <c r="E463" s="67"/>
      <c r="F463" s="113"/>
      <c r="G463" s="71">
        <f t="shared" si="16"/>
        <v>0</v>
      </c>
      <c r="H463" s="71">
        <f t="shared" si="17"/>
        <v>0</v>
      </c>
    </row>
    <row r="464" spans="1:8" x14ac:dyDescent="0.3">
      <c r="A464" s="67"/>
      <c r="B464" s="68"/>
      <c r="C464" s="69"/>
      <c r="D464" s="67"/>
      <c r="E464" s="67"/>
      <c r="F464" s="113"/>
      <c r="G464" s="71">
        <f t="shared" si="16"/>
        <v>0</v>
      </c>
      <c r="H464" s="71">
        <f t="shared" si="17"/>
        <v>0</v>
      </c>
    </row>
    <row r="465" spans="1:8" x14ac:dyDescent="0.3">
      <c r="A465" s="67"/>
      <c r="B465" s="68"/>
      <c r="C465" s="69"/>
      <c r="D465" s="67"/>
      <c r="E465" s="67"/>
      <c r="F465" s="113"/>
      <c r="G465" s="71">
        <f t="shared" si="16"/>
        <v>0</v>
      </c>
      <c r="H465" s="71">
        <f t="shared" si="17"/>
        <v>0</v>
      </c>
    </row>
    <row r="466" spans="1:8" x14ac:dyDescent="0.3">
      <c r="A466" s="67"/>
      <c r="B466" s="68"/>
      <c r="C466" s="69"/>
      <c r="D466" s="67"/>
      <c r="E466" s="67"/>
      <c r="F466" s="113"/>
      <c r="G466" s="71">
        <f t="shared" si="16"/>
        <v>0</v>
      </c>
      <c r="H466" s="71">
        <f t="shared" si="17"/>
        <v>0</v>
      </c>
    </row>
    <row r="467" spans="1:8" x14ac:dyDescent="0.3">
      <c r="A467" s="67"/>
      <c r="B467" s="68"/>
      <c r="C467" s="69"/>
      <c r="D467" s="67"/>
      <c r="E467" s="67"/>
      <c r="F467" s="113"/>
      <c r="G467" s="71">
        <f t="shared" si="16"/>
        <v>0</v>
      </c>
      <c r="H467" s="71">
        <f t="shared" si="17"/>
        <v>0</v>
      </c>
    </row>
    <row r="468" spans="1:8" x14ac:dyDescent="0.3">
      <c r="A468" s="67"/>
      <c r="B468" s="68"/>
      <c r="C468" s="69"/>
      <c r="D468" s="67"/>
      <c r="E468" s="67"/>
      <c r="F468" s="113"/>
      <c r="G468" s="71">
        <f t="shared" si="16"/>
        <v>0</v>
      </c>
      <c r="H468" s="71">
        <f t="shared" si="17"/>
        <v>0</v>
      </c>
    </row>
    <row r="469" spans="1:8" x14ac:dyDescent="0.3">
      <c r="A469" s="67"/>
      <c r="B469" s="68"/>
      <c r="C469" s="69"/>
      <c r="D469" s="67"/>
      <c r="E469" s="67"/>
      <c r="F469" s="113"/>
      <c r="G469" s="71">
        <f t="shared" si="16"/>
        <v>0</v>
      </c>
      <c r="H469" s="71">
        <f t="shared" si="17"/>
        <v>0</v>
      </c>
    </row>
    <row r="470" spans="1:8" x14ac:dyDescent="0.3">
      <c r="A470" s="67"/>
      <c r="B470" s="68"/>
      <c r="C470" s="69"/>
      <c r="D470" s="67"/>
      <c r="E470" s="67"/>
      <c r="F470" s="113"/>
      <c r="G470" s="71">
        <f t="shared" si="16"/>
        <v>0</v>
      </c>
      <c r="H470" s="71">
        <f t="shared" si="17"/>
        <v>0</v>
      </c>
    </row>
    <row r="471" spans="1:8" x14ac:dyDescent="0.3">
      <c r="A471" s="67"/>
      <c r="B471" s="68"/>
      <c r="C471" s="69"/>
      <c r="D471" s="67"/>
      <c r="E471" s="67"/>
      <c r="F471" s="113"/>
      <c r="G471" s="71">
        <f t="shared" si="16"/>
        <v>0</v>
      </c>
      <c r="H471" s="71">
        <f t="shared" si="17"/>
        <v>0</v>
      </c>
    </row>
    <row r="472" spans="1:8" x14ac:dyDescent="0.3">
      <c r="A472" s="67"/>
      <c r="B472" s="68"/>
      <c r="C472" s="69"/>
      <c r="D472" s="67"/>
      <c r="E472" s="67"/>
      <c r="F472" s="113"/>
      <c r="G472" s="71">
        <f t="shared" si="16"/>
        <v>0</v>
      </c>
      <c r="H472" s="71">
        <f t="shared" si="17"/>
        <v>0</v>
      </c>
    </row>
    <row r="473" spans="1:8" x14ac:dyDescent="0.3">
      <c r="A473" s="67"/>
      <c r="B473" s="68"/>
      <c r="C473" s="69"/>
      <c r="D473" s="67"/>
      <c r="E473" s="67"/>
      <c r="F473" s="113"/>
      <c r="G473" s="71">
        <f t="shared" si="16"/>
        <v>0</v>
      </c>
      <c r="H473" s="71">
        <f t="shared" si="17"/>
        <v>0</v>
      </c>
    </row>
    <row r="474" spans="1:8" x14ac:dyDescent="0.3">
      <c r="A474" s="67"/>
      <c r="B474" s="68"/>
      <c r="C474" s="69"/>
      <c r="D474" s="67"/>
      <c r="E474" s="67"/>
      <c r="F474" s="113"/>
      <c r="G474" s="71">
        <f t="shared" si="16"/>
        <v>0</v>
      </c>
      <c r="H474" s="71">
        <f t="shared" si="17"/>
        <v>0</v>
      </c>
    </row>
    <row r="475" spans="1:8" x14ac:dyDescent="0.3">
      <c r="A475" s="67"/>
      <c r="B475" s="68"/>
      <c r="C475" s="69"/>
      <c r="D475" s="67"/>
      <c r="E475" s="67"/>
      <c r="F475" s="113"/>
      <c r="G475" s="71">
        <f t="shared" si="16"/>
        <v>0</v>
      </c>
      <c r="H475" s="71">
        <f t="shared" si="17"/>
        <v>0</v>
      </c>
    </row>
    <row r="476" spans="1:8" x14ac:dyDescent="0.3">
      <c r="A476" s="67"/>
      <c r="B476" s="68"/>
      <c r="C476" s="69"/>
      <c r="D476" s="67"/>
      <c r="E476" s="67"/>
      <c r="F476" s="113"/>
      <c r="G476" s="71">
        <f t="shared" si="16"/>
        <v>0</v>
      </c>
      <c r="H476" s="71">
        <f t="shared" si="17"/>
        <v>0</v>
      </c>
    </row>
    <row r="477" spans="1:8" x14ac:dyDescent="0.3">
      <c r="A477" s="67"/>
      <c r="B477" s="68"/>
      <c r="C477" s="69"/>
      <c r="D477" s="67"/>
      <c r="E477" s="67"/>
      <c r="F477" s="113">
        <v>500000</v>
      </c>
      <c r="G477" s="71">
        <f t="shared" si="16"/>
        <v>1</v>
      </c>
      <c r="H477" s="71">
        <f t="shared" si="17"/>
        <v>0</v>
      </c>
    </row>
    <row r="478" spans="1:8" x14ac:dyDescent="0.3">
      <c r="A478" s="67"/>
      <c r="B478" s="68"/>
      <c r="C478" s="69"/>
      <c r="D478" s="67"/>
      <c r="E478" s="67"/>
      <c r="F478" s="113"/>
      <c r="G478" s="71">
        <f t="shared" si="16"/>
        <v>0</v>
      </c>
      <c r="H478" s="71">
        <f t="shared" si="17"/>
        <v>0</v>
      </c>
    </row>
    <row r="479" spans="1:8" x14ac:dyDescent="0.3">
      <c r="A479" s="67"/>
      <c r="B479" s="68"/>
      <c r="C479" s="69"/>
      <c r="D479" s="67"/>
      <c r="E479" s="67"/>
      <c r="F479" s="113"/>
      <c r="G479" s="71">
        <f t="shared" si="16"/>
        <v>0</v>
      </c>
      <c r="H479" s="71">
        <f t="shared" si="17"/>
        <v>0</v>
      </c>
    </row>
    <row r="480" spans="1:8" x14ac:dyDescent="0.3">
      <c r="A480" s="67"/>
      <c r="B480" s="68"/>
      <c r="C480" s="69"/>
      <c r="D480" s="67"/>
      <c r="E480" s="67"/>
      <c r="F480" s="113"/>
      <c r="G480" s="71">
        <f t="shared" si="16"/>
        <v>0</v>
      </c>
      <c r="H480" s="71">
        <f t="shared" si="17"/>
        <v>0</v>
      </c>
    </row>
    <row r="481" spans="1:8" x14ac:dyDescent="0.3">
      <c r="A481" s="67"/>
      <c r="B481" s="68"/>
      <c r="C481" s="69"/>
      <c r="D481" s="67"/>
      <c r="E481" s="67"/>
      <c r="F481" s="113"/>
      <c r="G481" s="71">
        <f t="shared" si="16"/>
        <v>0</v>
      </c>
      <c r="H481" s="71">
        <f t="shared" si="17"/>
        <v>0</v>
      </c>
    </row>
    <row r="482" spans="1:8" x14ac:dyDescent="0.3">
      <c r="A482" s="67"/>
      <c r="B482" s="68"/>
      <c r="C482" s="69"/>
      <c r="D482" s="67"/>
      <c r="E482" s="67"/>
      <c r="F482" s="113"/>
      <c r="G482" s="71">
        <f t="shared" si="16"/>
        <v>0</v>
      </c>
      <c r="H482" s="71">
        <f t="shared" si="17"/>
        <v>0</v>
      </c>
    </row>
    <row r="483" spans="1:8" x14ac:dyDescent="0.3">
      <c r="A483" s="67"/>
      <c r="B483" s="68"/>
      <c r="C483" s="69"/>
      <c r="D483" s="67"/>
      <c r="E483" s="67"/>
      <c r="F483" s="113"/>
      <c r="G483" s="71">
        <f t="shared" si="16"/>
        <v>0</v>
      </c>
      <c r="H483" s="71">
        <f t="shared" si="17"/>
        <v>0</v>
      </c>
    </row>
    <row r="484" spans="1:8" x14ac:dyDescent="0.3">
      <c r="A484" s="67"/>
      <c r="B484" s="68"/>
      <c r="C484" s="69"/>
      <c r="D484" s="67"/>
      <c r="E484" s="67"/>
      <c r="F484" s="113"/>
      <c r="G484" s="71">
        <f t="shared" si="16"/>
        <v>0</v>
      </c>
      <c r="H484" s="71">
        <f t="shared" si="17"/>
        <v>0</v>
      </c>
    </row>
    <row r="485" spans="1:8" x14ac:dyDescent="0.3">
      <c r="A485" s="67"/>
      <c r="B485" s="68"/>
      <c r="C485" s="69"/>
      <c r="D485" s="67"/>
      <c r="E485" s="67"/>
      <c r="F485" s="113"/>
      <c r="G485" s="71">
        <f t="shared" si="16"/>
        <v>0</v>
      </c>
      <c r="H485" s="71">
        <f t="shared" si="17"/>
        <v>0</v>
      </c>
    </row>
    <row r="486" spans="1:8" x14ac:dyDescent="0.3">
      <c r="A486" s="67"/>
      <c r="B486" s="68"/>
      <c r="C486" s="69"/>
      <c r="D486" s="67"/>
      <c r="E486" s="67"/>
      <c r="F486" s="113"/>
      <c r="G486" s="71">
        <f t="shared" si="16"/>
        <v>0</v>
      </c>
      <c r="H486" s="71">
        <f t="shared" si="17"/>
        <v>0</v>
      </c>
    </row>
    <row r="487" spans="1:8" x14ac:dyDescent="0.3">
      <c r="A487" s="67"/>
      <c r="B487" s="68"/>
      <c r="C487" s="69"/>
      <c r="D487" s="67"/>
      <c r="E487" s="67"/>
      <c r="F487" s="113"/>
      <c r="G487" s="71">
        <f t="shared" si="16"/>
        <v>0</v>
      </c>
      <c r="H487" s="71">
        <f t="shared" si="17"/>
        <v>0</v>
      </c>
    </row>
    <row r="488" spans="1:8" x14ac:dyDescent="0.3">
      <c r="A488" s="67"/>
      <c r="B488" s="68"/>
      <c r="C488" s="69"/>
      <c r="D488" s="67"/>
      <c r="E488" s="67"/>
      <c r="F488" s="113"/>
      <c r="G488" s="71">
        <f t="shared" si="16"/>
        <v>0</v>
      </c>
      <c r="H488" s="71">
        <f t="shared" si="17"/>
        <v>0</v>
      </c>
    </row>
    <row r="489" spans="1:8" x14ac:dyDescent="0.3">
      <c r="A489" s="67"/>
      <c r="B489" s="68"/>
      <c r="C489" s="69"/>
      <c r="D489" s="67"/>
      <c r="E489" s="67"/>
      <c r="F489" s="113"/>
      <c r="G489" s="71">
        <f t="shared" si="16"/>
        <v>0</v>
      </c>
      <c r="H489" s="71">
        <f t="shared" si="17"/>
        <v>0</v>
      </c>
    </row>
    <row r="490" spans="1:8" x14ac:dyDescent="0.3">
      <c r="A490" s="67"/>
      <c r="B490" s="68"/>
      <c r="C490" s="69"/>
      <c r="D490" s="67"/>
      <c r="E490" s="67"/>
      <c r="F490" s="113"/>
      <c r="G490" s="71">
        <f t="shared" si="16"/>
        <v>0</v>
      </c>
      <c r="H490" s="71">
        <f t="shared" si="17"/>
        <v>0</v>
      </c>
    </row>
    <row r="491" spans="1:8" x14ac:dyDescent="0.3">
      <c r="A491" s="67"/>
      <c r="B491" s="68"/>
      <c r="C491" s="69"/>
      <c r="D491" s="67"/>
      <c r="E491" s="67"/>
      <c r="F491" s="113"/>
      <c r="G491" s="71">
        <f t="shared" si="16"/>
        <v>0</v>
      </c>
      <c r="H491" s="71">
        <f t="shared" si="17"/>
        <v>0</v>
      </c>
    </row>
  </sheetData>
  <autoFilter ref="A6:G491"/>
  <mergeCells count="1">
    <mergeCell ref="A3:F4"/>
  </mergeCells>
  <conditionalFormatting sqref="F7:F59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scale="62" orientation="portrait" horizontalDpi="0" verticalDpi="0" r:id="rId1"/>
  <rowBreaks count="1" manualBreakCount="1">
    <brk id="54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Одноименность</vt:lpstr>
      <vt:lpstr>Лист3</vt:lpstr>
      <vt:lpstr>Лист1</vt:lpstr>
      <vt:lpstr>'1'!Область_печати</vt:lpstr>
      <vt:lpstr>'2'!Область_печати</vt:lpstr>
      <vt:lpstr>'3'!Область_печати</vt:lpstr>
      <vt:lpstr>Одноименность!Область_печати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Matvienko</dc:creator>
  <cp:lastModifiedBy>Matvienko</cp:lastModifiedBy>
  <cp:lastPrinted>2013-04-09T07:04:44Z</cp:lastPrinted>
  <dcterms:created xsi:type="dcterms:W3CDTF">2012-11-06T04:11:39Z</dcterms:created>
  <dcterms:modified xsi:type="dcterms:W3CDTF">2013-09-24T04:36:11Z</dcterms:modified>
</cp:coreProperties>
</file>