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Лист1!$C$3:$E$19</definedName>
  </definedNames>
  <calcPr calcId="145621" refMode="R1C1"/>
</workbook>
</file>

<file path=xl/calcChain.xml><?xml version="1.0" encoding="utf-8"?>
<calcChain xmlns="http://schemas.openxmlformats.org/spreadsheetml/2006/main">
  <c r="E43" i="1" l="1"/>
  <c r="C43" i="1"/>
  <c r="E42" i="1"/>
  <c r="E41" i="1"/>
  <c r="E40" i="1"/>
  <c r="E19" i="1"/>
  <c r="E29" i="1"/>
  <c r="E4" i="1"/>
  <c r="C36" i="1"/>
  <c r="C32" i="1"/>
  <c r="C30" i="1"/>
  <c r="C19" i="1"/>
  <c r="C29" i="1" l="1"/>
  <c r="E26" i="1"/>
  <c r="C26" i="1"/>
  <c r="E18" i="1"/>
  <c r="E15" i="1"/>
  <c r="E11" i="1"/>
  <c r="C15" i="1"/>
  <c r="C11" i="1"/>
  <c r="C4" i="1"/>
</calcChain>
</file>

<file path=xl/sharedStrings.xml><?xml version="1.0" encoding="utf-8"?>
<sst xmlns="http://schemas.openxmlformats.org/spreadsheetml/2006/main" count="52" uniqueCount="51">
  <si>
    <t>Основные виды работ, осуществляющие содержание функции</t>
  </si>
  <si>
    <t xml:space="preserve">1.Подготовка - Технического задания при проведении запроса котировок:
</t>
  </si>
  <si>
    <t>б) общая информацию о закупке;</t>
  </si>
  <si>
    <t>в) описание объекта закупки;</t>
  </si>
  <si>
    <t>г) требования к поставщикам;</t>
  </si>
  <si>
    <t>д) условия исполнения контракта;</t>
  </si>
  <si>
    <t>е) информация о приложениях.</t>
  </si>
  <si>
    <t>а) обоснование закупки</t>
  </si>
  <si>
    <t>2. Обоснование цены контракта при проведении запроса котировок:</t>
  </si>
  <si>
    <t>а) Составление письменного обоснования НМЦК;</t>
  </si>
  <si>
    <t>б) Выбор метода обоснования НМЦК;</t>
  </si>
  <si>
    <t>в) Расчет НМЦК в соответствии с выбранным методом обоснования;</t>
  </si>
  <si>
    <t>3. Внесение изменений в план-график размещения закупок:</t>
  </si>
  <si>
    <t>а) Подготовка изменений</t>
  </si>
  <si>
    <t>б) Размещение плана-графика на сайте в сети интернет</t>
  </si>
  <si>
    <t>а) Размещение в ЕИС (на официальном сайте) извещения о проведении запроса котировок</t>
  </si>
  <si>
    <t>б)Направление запросов о предоставлении котировок;</t>
  </si>
  <si>
    <t>а) Получение и регистрация заявок на участие в запросе котировок;</t>
  </si>
  <si>
    <t>а) Вскрытие конвертов с заявками на участие в запросе котировок;</t>
  </si>
  <si>
    <t>б)  Рассмотрение и оценка заявок на участие в запросе котировок;</t>
  </si>
  <si>
    <t>а) Разъяснение результатов запроса котировок по запросу участника;</t>
  </si>
  <si>
    <t>кол-во часов</t>
  </si>
  <si>
    <t>Итого</t>
  </si>
  <si>
    <t>кол-во людей</t>
  </si>
  <si>
    <t>4.Подготовка извещения о проведении запроса котировок</t>
  </si>
  <si>
    <t>5.Разработка и утверждение проекта контракта:</t>
  </si>
  <si>
    <t>6. Размещение информации о запросе котировок</t>
  </si>
  <si>
    <t>7. Обеспечение работы конкурсной комиссии</t>
  </si>
  <si>
    <t>7.1. Прием заявок на участие в запросе котировок</t>
  </si>
  <si>
    <t>7.2. Выявление участников и победителя запроса котировок;</t>
  </si>
  <si>
    <t>7.3. Протокол рассмотрения и оценки заявок на участие в запросе котировок;</t>
  </si>
  <si>
    <t>7.4. Подготовка и представление разъяснений результатов запроса котировок по запросу участника яснение результатов запроса котировок по запросу участника;</t>
  </si>
  <si>
    <t>7.5. Признание запроса котировок несостоявшимся,если по окончании срока подачи заявок не подано ни одной заявки;</t>
  </si>
  <si>
    <t>7.6.  Извещение о продлении срока подачи заявок на участие в запросе котировок;</t>
  </si>
  <si>
    <t>8. Заключение контракта с победителем запроса котировок;</t>
  </si>
  <si>
    <t>При 40-часовой рабочей неделе на 2014 год 1 870 рабочих часов</t>
  </si>
  <si>
    <t>1870/12 месяцев = 164,16 часа в среднем за месяц</t>
  </si>
  <si>
    <t xml:space="preserve">а) Анализ законодательства по предмету закупки и правовая корректировка технического задания (в случае необходимости) </t>
  </si>
  <si>
    <t>б) Согласование внесенных изменений  в техническое задание  (при их наличии) с отделом- исполнителем</t>
  </si>
  <si>
    <t xml:space="preserve">в) непосредственная разработка проекта контракта в соответствии с техническим заданием </t>
  </si>
  <si>
    <t>д)корректировка проекта государственного контракта при наличии замечаний</t>
  </si>
  <si>
    <t>е) повторное согласование</t>
  </si>
  <si>
    <t>г) Согласование подготовленного проекта с заинтересованными отделами и должностными лицами</t>
  </si>
  <si>
    <t>9. Составление и направление проекта контракта победителю запроса котировок.</t>
  </si>
  <si>
    <t>10. Проверка обеспечения исполнения контракта, предоставленного победителем запроса котировок;</t>
  </si>
  <si>
    <t>912201,09/12 мес. = 76016,75/164,16=463,06 в час</t>
  </si>
  <si>
    <t>Заработная плата с отчислениями начальника юридического отдела за 2013 год: 1090558,49</t>
  </si>
  <si>
    <t>1090558,49/12 мес. = 90879,87/164,16 = 553,60 в час</t>
  </si>
  <si>
    <t>Средняя з/п одного члена комиссии 553,6*2+463,06*3=499,27</t>
  </si>
  <si>
    <t>Расчет трудозатрат на организацию и проведение запроса котировок</t>
  </si>
  <si>
    <t>Заработная плата с отчислениями советника отдела  за 2013 год: 912201,09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</si>
</sst>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11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i/>
      <sz val="10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21">
    <xf numFmtId="0" fontId="0" fillId="0" borderId="0" xfId="0"/>
    <xf numFmtId="0" fontId="1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vertical="top" wrapText="1"/>
    </xf>
    <xf numFmtId="0" fontId="0" fillId="0" borderId="1" xfId="0" applyBorder="1"/>
    <xf numFmtId="0" fontId="4" fillId="0" borderId="0" xfId="0" applyFont="1" applyBorder="1" applyAlignment="1">
      <alignment horizontal="left" vertical="top" wrapText="1"/>
    </xf>
    <xf numFmtId="0" fontId="0" fillId="0" borderId="0" xfId="0" applyBorder="1"/>
    <xf numFmtId="0" fontId="3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/>
    </xf>
    <xf numFmtId="0" fontId="10" fillId="0" borderId="1" xfId="0" applyFont="1" applyBorder="1" applyAlignment="1">
      <alignment vertical="top" wrapText="1"/>
    </xf>
    <xf numFmtId="0" fontId="9" fillId="0" borderId="1" xfId="0" applyFont="1" applyBorder="1" applyAlignment="1">
      <alignment horizontal="right"/>
    </xf>
    <xf numFmtId="43" fontId="0" fillId="0" borderId="0" xfId="1" applyFont="1" applyBorder="1" applyAlignment="1">
      <alignment horizontal="right"/>
    </xf>
    <xf numFmtId="0" fontId="2" fillId="0" borderId="2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E61"/>
  <sheetViews>
    <sheetView tabSelected="1" zoomScale="115" zoomScaleNormal="115" workbookViewId="0">
      <selection activeCell="B21" sqref="B21"/>
    </sheetView>
  </sheetViews>
  <sheetFormatPr defaultRowHeight="15" x14ac:dyDescent="0.25"/>
  <cols>
    <col min="2" max="2" width="78.28515625" style="3" customWidth="1"/>
    <col min="3" max="3" width="13.28515625" customWidth="1"/>
    <col min="4" max="4" width="13" customWidth="1"/>
    <col min="5" max="5" width="14.28515625" customWidth="1"/>
    <col min="6" max="6" width="29.85546875" customWidth="1"/>
  </cols>
  <sheetData>
    <row r="1" spans="2:5" ht="30" customHeight="1" x14ac:dyDescent="0.25">
      <c r="B1" s="19" t="s">
        <v>49</v>
      </c>
      <c r="C1" s="19"/>
      <c r="D1" s="19"/>
      <c r="E1" s="19"/>
    </row>
    <row r="2" spans="2:5" ht="24.75" customHeight="1" x14ac:dyDescent="0.25">
      <c r="B2" s="20" t="s">
        <v>0</v>
      </c>
      <c r="C2" s="20"/>
      <c r="D2" s="20"/>
      <c r="E2" s="20"/>
    </row>
    <row r="3" spans="2:5" x14ac:dyDescent="0.25">
      <c r="B3" s="20"/>
      <c r="C3" s="6" t="s">
        <v>21</v>
      </c>
      <c r="D3" s="6" t="s">
        <v>23</v>
      </c>
      <c r="E3" s="6" t="s">
        <v>22</v>
      </c>
    </row>
    <row r="4" spans="2:5" ht="17.25" customHeight="1" x14ac:dyDescent="0.25">
      <c r="B4" s="5" t="s">
        <v>1</v>
      </c>
      <c r="C4" s="12">
        <f>SUM(C5:C10)</f>
        <v>3.4999999999999996</v>
      </c>
      <c r="D4" s="12">
        <v>1</v>
      </c>
      <c r="E4" s="12">
        <f>C4*C47</f>
        <v>1620.7099999999998</v>
      </c>
    </row>
    <row r="5" spans="2:5" x14ac:dyDescent="0.25">
      <c r="B5" s="2" t="s">
        <v>7</v>
      </c>
      <c r="C5" s="1">
        <v>1</v>
      </c>
      <c r="D5" s="1"/>
      <c r="E5" s="4"/>
    </row>
    <row r="6" spans="2:5" x14ac:dyDescent="0.25">
      <c r="B6" s="2" t="s">
        <v>2</v>
      </c>
      <c r="C6" s="1">
        <v>1</v>
      </c>
      <c r="D6" s="1"/>
      <c r="E6" s="4"/>
    </row>
    <row r="7" spans="2:5" x14ac:dyDescent="0.25">
      <c r="B7" s="2" t="s">
        <v>3</v>
      </c>
      <c r="C7" s="1">
        <v>0.5</v>
      </c>
      <c r="D7" s="1"/>
      <c r="E7" s="4"/>
    </row>
    <row r="8" spans="2:5" x14ac:dyDescent="0.25">
      <c r="B8" s="2" t="s">
        <v>4</v>
      </c>
      <c r="C8" s="1">
        <v>0.4</v>
      </c>
      <c r="D8" s="1"/>
      <c r="E8" s="4"/>
    </row>
    <row r="9" spans="2:5" x14ac:dyDescent="0.25">
      <c r="B9" s="2" t="s">
        <v>5</v>
      </c>
      <c r="C9" s="1">
        <v>0.3</v>
      </c>
      <c r="D9" s="1"/>
      <c r="E9" s="4"/>
    </row>
    <row r="10" spans="2:5" x14ac:dyDescent="0.25">
      <c r="B10" s="2" t="s">
        <v>6</v>
      </c>
      <c r="C10" s="1">
        <v>0.3</v>
      </c>
      <c r="D10" s="1"/>
      <c r="E10" s="1"/>
    </row>
    <row r="11" spans="2:5" x14ac:dyDescent="0.25">
      <c r="B11" s="5" t="s">
        <v>8</v>
      </c>
      <c r="C11" s="1">
        <f>SUM(C12:C14)</f>
        <v>1.9</v>
      </c>
      <c r="D11" s="1">
        <v>1</v>
      </c>
      <c r="E11" s="1">
        <f>C11*D11*C47</f>
        <v>879.81399999999996</v>
      </c>
    </row>
    <row r="12" spans="2:5" x14ac:dyDescent="0.25">
      <c r="B12" s="2" t="s">
        <v>9</v>
      </c>
      <c r="C12" s="1">
        <v>1</v>
      </c>
      <c r="D12" s="1"/>
      <c r="E12" s="1"/>
    </row>
    <row r="13" spans="2:5" x14ac:dyDescent="0.25">
      <c r="B13" s="2" t="s">
        <v>10</v>
      </c>
      <c r="C13" s="1">
        <v>0.4</v>
      </c>
      <c r="D13" s="1"/>
      <c r="E13" s="1"/>
    </row>
    <row r="14" spans="2:5" x14ac:dyDescent="0.25">
      <c r="B14" s="2" t="s">
        <v>11</v>
      </c>
      <c r="C14" s="1">
        <v>0.5</v>
      </c>
      <c r="D14" s="1"/>
      <c r="E14" s="1"/>
    </row>
    <row r="15" spans="2:5" x14ac:dyDescent="0.25">
      <c r="B15" s="5" t="s">
        <v>12</v>
      </c>
      <c r="C15" s="1">
        <f>SUM(C16:C17)</f>
        <v>2</v>
      </c>
      <c r="D15" s="1">
        <v>1</v>
      </c>
      <c r="E15" s="1">
        <f>C15*D15*C47</f>
        <v>926.12</v>
      </c>
    </row>
    <row r="16" spans="2:5" x14ac:dyDescent="0.25">
      <c r="B16" s="2" t="s">
        <v>13</v>
      </c>
      <c r="C16" s="1">
        <v>0.5</v>
      </c>
      <c r="D16" s="1"/>
      <c r="E16" s="1"/>
    </row>
    <row r="17" spans="2:5" x14ac:dyDescent="0.25">
      <c r="B17" s="2" t="s">
        <v>14</v>
      </c>
      <c r="C17" s="1">
        <v>1.5</v>
      </c>
      <c r="D17" s="1"/>
      <c r="E17" s="1"/>
    </row>
    <row r="18" spans="2:5" x14ac:dyDescent="0.25">
      <c r="B18" s="8" t="s">
        <v>24</v>
      </c>
      <c r="C18" s="1">
        <v>2</v>
      </c>
      <c r="D18" s="1">
        <v>1</v>
      </c>
      <c r="E18" s="1">
        <f>C18*D18*C47</f>
        <v>926.12</v>
      </c>
    </row>
    <row r="19" spans="2:5" x14ac:dyDescent="0.25">
      <c r="B19" s="16" t="s">
        <v>25</v>
      </c>
      <c r="C19" s="1">
        <f>SUM(C20:C25)</f>
        <v>9</v>
      </c>
      <c r="D19" s="1">
        <v>1</v>
      </c>
      <c r="E19" s="1">
        <f>C19*D19*C49</f>
        <v>4982.4000000000005</v>
      </c>
    </row>
    <row r="20" spans="2:5" ht="30" x14ac:dyDescent="0.25">
      <c r="B20" s="13" t="s">
        <v>37</v>
      </c>
      <c r="C20" s="17">
        <v>2</v>
      </c>
      <c r="D20" s="1"/>
      <c r="E20" s="1"/>
    </row>
    <row r="21" spans="2:5" ht="30" x14ac:dyDescent="0.25">
      <c r="B21" s="14" t="s">
        <v>38</v>
      </c>
      <c r="C21" s="17">
        <v>2</v>
      </c>
      <c r="D21" s="1"/>
      <c r="E21" s="1"/>
    </row>
    <row r="22" spans="2:5" ht="30" x14ac:dyDescent="0.25">
      <c r="B22" s="14" t="s">
        <v>39</v>
      </c>
      <c r="C22" s="17">
        <v>3</v>
      </c>
      <c r="D22" s="1"/>
      <c r="E22" s="1"/>
    </row>
    <row r="23" spans="2:5" ht="30" x14ac:dyDescent="0.25">
      <c r="B23" s="14" t="s">
        <v>42</v>
      </c>
      <c r="C23" s="17">
        <v>1</v>
      </c>
      <c r="D23" s="1"/>
      <c r="E23" s="1"/>
    </row>
    <row r="24" spans="2:5" ht="17.25" customHeight="1" x14ac:dyDescent="0.25">
      <c r="B24" s="14" t="s">
        <v>40</v>
      </c>
      <c r="C24" s="17">
        <v>0.5</v>
      </c>
      <c r="D24" s="1"/>
      <c r="E24" s="1"/>
    </row>
    <row r="25" spans="2:5" x14ac:dyDescent="0.25">
      <c r="B25" s="15" t="s">
        <v>41</v>
      </c>
      <c r="C25" s="17">
        <v>0.5</v>
      </c>
      <c r="D25" s="1"/>
      <c r="E25" s="1"/>
    </row>
    <row r="26" spans="2:5" x14ac:dyDescent="0.25">
      <c r="B26" s="5" t="s">
        <v>26</v>
      </c>
      <c r="C26" s="9">
        <f>SUM(C27:C28)</f>
        <v>1.4</v>
      </c>
      <c r="D26" s="9">
        <v>1</v>
      </c>
      <c r="E26" s="9">
        <f>C26*D26*C47</f>
        <v>648.28399999999999</v>
      </c>
    </row>
    <row r="27" spans="2:5" x14ac:dyDescent="0.25">
      <c r="B27" s="2" t="s">
        <v>15</v>
      </c>
      <c r="C27" s="9">
        <v>0.4</v>
      </c>
      <c r="D27" s="9"/>
      <c r="E27" s="9"/>
    </row>
    <row r="28" spans="2:5" x14ac:dyDescent="0.25">
      <c r="B28" s="2" t="s">
        <v>16</v>
      </c>
      <c r="C28" s="9">
        <v>1</v>
      </c>
      <c r="D28" s="9"/>
      <c r="E28" s="9"/>
    </row>
    <row r="29" spans="2:5" x14ac:dyDescent="0.25">
      <c r="B29" s="8" t="s">
        <v>27</v>
      </c>
      <c r="C29" s="9">
        <f>C30+C32+C35+C36+C38+C39</f>
        <v>8.4</v>
      </c>
      <c r="D29" s="9">
        <v>5</v>
      </c>
      <c r="E29" s="9">
        <f>C29*D29*C50</f>
        <v>20969.34</v>
      </c>
    </row>
    <row r="30" spans="2:5" x14ac:dyDescent="0.25">
      <c r="B30" s="7" t="s">
        <v>28</v>
      </c>
      <c r="C30" s="9">
        <f>C31</f>
        <v>1.5</v>
      </c>
      <c r="D30" s="9"/>
      <c r="E30" s="9"/>
    </row>
    <row r="31" spans="2:5" x14ac:dyDescent="0.25">
      <c r="B31" s="2" t="s">
        <v>17</v>
      </c>
      <c r="C31" s="9">
        <v>1.5</v>
      </c>
      <c r="D31" s="9"/>
      <c r="E31" s="9"/>
    </row>
    <row r="32" spans="2:5" x14ac:dyDescent="0.25">
      <c r="B32" s="7" t="s">
        <v>29</v>
      </c>
      <c r="C32" s="9">
        <f>SUM(C33:C34)</f>
        <v>2.4</v>
      </c>
      <c r="D32" s="9"/>
      <c r="E32" s="9"/>
    </row>
    <row r="33" spans="2:5" x14ac:dyDescent="0.25">
      <c r="B33" s="2" t="s">
        <v>18</v>
      </c>
      <c r="C33" s="9">
        <v>0.4</v>
      </c>
      <c r="D33" s="9"/>
      <c r="E33" s="9"/>
    </row>
    <row r="34" spans="2:5" x14ac:dyDescent="0.25">
      <c r="B34" s="2" t="s">
        <v>19</v>
      </c>
      <c r="C34" s="9">
        <v>2</v>
      </c>
      <c r="D34" s="9"/>
      <c r="E34" s="9"/>
    </row>
    <row r="35" spans="2:5" x14ac:dyDescent="0.25">
      <c r="B35" s="7" t="s">
        <v>30</v>
      </c>
      <c r="C35" s="9">
        <v>1</v>
      </c>
      <c r="D35" s="9"/>
      <c r="E35" s="9"/>
    </row>
    <row r="36" spans="2:5" ht="27" x14ac:dyDescent="0.25">
      <c r="B36" s="7" t="s">
        <v>31</v>
      </c>
      <c r="C36" s="9">
        <f>C37</f>
        <v>2</v>
      </c>
      <c r="D36" s="9"/>
      <c r="E36" s="9"/>
    </row>
    <row r="37" spans="2:5" x14ac:dyDescent="0.25">
      <c r="B37" s="2" t="s">
        <v>20</v>
      </c>
      <c r="C37" s="9">
        <v>2</v>
      </c>
      <c r="D37" s="9"/>
      <c r="E37" s="9"/>
    </row>
    <row r="38" spans="2:5" ht="27" x14ac:dyDescent="0.25">
      <c r="B38" s="7" t="s">
        <v>32</v>
      </c>
      <c r="C38" s="9">
        <v>1</v>
      </c>
      <c r="D38" s="9"/>
      <c r="E38" s="9"/>
    </row>
    <row r="39" spans="2:5" x14ac:dyDescent="0.25">
      <c r="B39" s="7" t="s">
        <v>33</v>
      </c>
      <c r="C39" s="9">
        <v>0.5</v>
      </c>
      <c r="D39" s="9"/>
      <c r="E39" s="9"/>
    </row>
    <row r="40" spans="2:5" x14ac:dyDescent="0.25">
      <c r="B40" s="5" t="s">
        <v>34</v>
      </c>
      <c r="C40" s="9">
        <v>2</v>
      </c>
      <c r="D40" s="9">
        <v>1</v>
      </c>
      <c r="E40" s="9">
        <f>C40*D40*C50</f>
        <v>998.54</v>
      </c>
    </row>
    <row r="41" spans="2:5" x14ac:dyDescent="0.25">
      <c r="B41" s="5" t="s">
        <v>43</v>
      </c>
      <c r="C41" s="9">
        <v>1</v>
      </c>
      <c r="D41" s="9">
        <v>1</v>
      </c>
      <c r="E41" s="9">
        <f>C41*D41*C47</f>
        <v>463.06</v>
      </c>
    </row>
    <row r="42" spans="2:5" ht="25.5" x14ac:dyDescent="0.25">
      <c r="B42" s="5" t="s">
        <v>44</v>
      </c>
      <c r="C42" s="9">
        <v>2</v>
      </c>
      <c r="D42" s="9">
        <v>1</v>
      </c>
      <c r="E42" s="9">
        <f>C42*D42*C47</f>
        <v>926.12</v>
      </c>
    </row>
    <row r="43" spans="2:5" x14ac:dyDescent="0.25">
      <c r="B43" s="10" t="s">
        <v>22</v>
      </c>
      <c r="C43" s="11">
        <f>C42+C41+C40+C29+C26+C19+C18+C15+C11+C4</f>
        <v>33.199999999999996</v>
      </c>
      <c r="D43" s="11"/>
      <c r="E43" s="18">
        <f>E42+E41+E40+E29+E26+E19+E18+E15+E11+E4</f>
        <v>33340.508000000002</v>
      </c>
    </row>
    <row r="44" spans="2:5" x14ac:dyDescent="0.25">
      <c r="B44" s="10" t="s">
        <v>35</v>
      </c>
      <c r="C44" s="11"/>
      <c r="D44" s="11"/>
      <c r="E44" s="11"/>
    </row>
    <row r="45" spans="2:5" x14ac:dyDescent="0.25">
      <c r="B45" s="10" t="s">
        <v>36</v>
      </c>
      <c r="C45" s="11"/>
      <c r="D45" s="11"/>
      <c r="E45" s="11"/>
    </row>
    <row r="46" spans="2:5" x14ac:dyDescent="0.25">
      <c r="B46" s="10" t="s">
        <v>50</v>
      </c>
      <c r="C46" s="11"/>
      <c r="D46" s="11"/>
      <c r="E46" s="11"/>
    </row>
    <row r="47" spans="2:5" x14ac:dyDescent="0.25">
      <c r="B47" s="10" t="s">
        <v>45</v>
      </c>
      <c r="C47" s="11">
        <v>463.06</v>
      </c>
      <c r="D47" s="11"/>
      <c r="E47" s="11"/>
    </row>
    <row r="48" spans="2:5" ht="25.5" x14ac:dyDescent="0.25">
      <c r="B48" s="10" t="s">
        <v>46</v>
      </c>
      <c r="C48" s="11"/>
      <c r="D48" s="11"/>
      <c r="E48" s="11"/>
    </row>
    <row r="49" spans="2:5" x14ac:dyDescent="0.25">
      <c r="B49" s="10" t="s">
        <v>47</v>
      </c>
      <c r="C49" s="11">
        <v>553.6</v>
      </c>
      <c r="D49" s="11"/>
      <c r="E49" s="11"/>
    </row>
    <row r="50" spans="2:5" x14ac:dyDescent="0.25">
      <c r="B50" s="10" t="s">
        <v>48</v>
      </c>
      <c r="C50" s="11">
        <v>499.27</v>
      </c>
      <c r="D50" s="11"/>
      <c r="E50" s="11"/>
    </row>
    <row r="51" spans="2:5" x14ac:dyDescent="0.25">
      <c r="B51" s="10"/>
      <c r="C51" s="11"/>
      <c r="D51" s="11"/>
      <c r="E51" s="11"/>
    </row>
    <row r="52" spans="2:5" x14ac:dyDescent="0.25">
      <c r="B52" s="10"/>
      <c r="C52" s="11"/>
      <c r="D52" s="11"/>
      <c r="E52" s="11"/>
    </row>
    <row r="53" spans="2:5" x14ac:dyDescent="0.25">
      <c r="B53" s="10"/>
      <c r="C53" s="11"/>
      <c r="D53" s="11"/>
      <c r="E53" s="11"/>
    </row>
    <row r="54" spans="2:5" x14ac:dyDescent="0.25">
      <c r="B54" s="10"/>
      <c r="C54" s="11"/>
      <c r="D54" s="11"/>
      <c r="E54" s="11"/>
    </row>
    <row r="55" spans="2:5" x14ac:dyDescent="0.25">
      <c r="B55" s="10"/>
      <c r="C55" s="11"/>
      <c r="D55" s="11"/>
      <c r="E55" s="11"/>
    </row>
    <row r="56" spans="2:5" x14ac:dyDescent="0.25">
      <c r="B56" s="10"/>
      <c r="C56" s="11"/>
      <c r="D56" s="11"/>
      <c r="E56" s="11"/>
    </row>
    <row r="57" spans="2:5" x14ac:dyDescent="0.25">
      <c r="B57" s="10"/>
      <c r="C57" s="11"/>
      <c r="D57" s="11"/>
      <c r="E57" s="11"/>
    </row>
    <row r="61" spans="2:5" ht="30.75" customHeight="1" x14ac:dyDescent="0.25"/>
  </sheetData>
  <mergeCells count="3">
    <mergeCell ref="B1:E1"/>
    <mergeCell ref="C2:E2"/>
    <mergeCell ref="B2:B3"/>
  </mergeCells>
  <pageMargins left="0.31496062992125984" right="0.70866141732283472" top="0.74803149606299213" bottom="0.74803149606299213" header="0.31496062992125984" footer="0.31496062992125984"/>
  <pageSetup paperSize="9" fitToHeight="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Алешкин Иван Михайлович</dc:creator>
  <cp:lastModifiedBy>Алешкин Иван Михайлович</cp:lastModifiedBy>
  <cp:lastPrinted>2014-01-30T13:12:56Z</cp:lastPrinted>
  <dcterms:created xsi:type="dcterms:W3CDTF">2012-04-27T14:32:57Z</dcterms:created>
  <dcterms:modified xsi:type="dcterms:W3CDTF">2014-02-11T15:15:17Z</dcterms:modified>
</cp:coreProperties>
</file>